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Common\4. ПЭО\3. СЭИС\РЕГУЛИРУЕМАЯ ДЕЯТЕЛЬНОСТЬ\ОТЧЕТЫ ПО СТАНДАРТАМ РАСКРЫТИЯ\FORMA3.BH Форма 3\Форма 3 за 2024\"/>
    </mc:Choice>
  </mc:AlternateContent>
  <bookViews>
    <workbookView xWindow="0" yWindow="0" windowWidth="12090" windowHeight="5235" tabRatio="840" activeTab="5"/>
  </bookViews>
  <sheets>
    <sheet name="Инструкция" sheetId="1" r:id="rId1"/>
    <sheet name="Список сокращений" sheetId="2" r:id="rId2"/>
    <sheet name="Титульный" sheetId="3" r:id="rId3"/>
    <sheet name="Движение капитала" sheetId="4" r:id="rId4"/>
    <sheet name="Корректировки" sheetId="5" r:id="rId5"/>
    <sheet name="Чистые активы" sheetId="6" r:id="rId6"/>
    <sheet name="et_union" sheetId="7" state="hidden" r:id="rId7"/>
    <sheet name="Комментарии" sheetId="8" r:id="rId8"/>
    <sheet name="AllSheetsInThisWorkbook" sheetId="9" state="hidden" r:id="rId9"/>
    <sheet name="TEHSHEET" sheetId="10" state="hidden" r:id="rId10"/>
    <sheet name="REESTR_ORG" sheetId="11" state="hidden" r:id="rId11"/>
    <sheet name="REESTR_FILTERED" sheetId="12" state="hidden" r:id="rId12"/>
    <sheet name="REESTR_MO" sheetId="13" state="hidden" r:id="rId13"/>
    <sheet name="Паспорт" sheetId="14" state="hidden" r:id="rId14"/>
  </sheets>
  <definedNames>
    <definedName name="active_part1_2011">TEHSHEET!$Y$3:$AA$12</definedName>
    <definedName name="active_part1_2012">TEHSHEET!$Y$16:$AA$25</definedName>
    <definedName name="activity">Титульный!$D$24</definedName>
    <definedName name="add_CHANGE_CAPITAL_range">et_union!$8:$8</definedName>
    <definedName name="add_HELP_range">et_union!$4:$4</definedName>
    <definedName name="add_RESERVES_range">et_union!$13:$17</definedName>
    <definedName name="anscount">1</definedName>
    <definedName name="checkCell_1">'Движение капитала'!$G$14:$Z$58</definedName>
    <definedName name="checkCell_2">Корректировки!$F$14:$T$24</definedName>
    <definedName name="checkCell_3">'Чистые активы'!$G$13:$Q$13</definedName>
    <definedName name="checkCell_4">et_union!$F$4:$Z$17</definedName>
    <definedName name="code">Инструкция!$B$2</definedName>
    <definedName name="COMS_ADD_HL_MARKER">Комментарии!$F$10</definedName>
    <definedName name="COMS_ADD_RANGE">et_union!$22:$22</definedName>
    <definedName name="COMS_DELETE_COLUMN_MARKER">Комментарии!$D$8</definedName>
    <definedName name="COMS_NUM_COLUMN_MARKER">Комментарии!$E$8</definedName>
    <definedName name="date_approval">Титульный!$I$19</definedName>
    <definedName name="DAY">TEHSHEET!$I$2:$I$32</definedName>
    <definedName name="end_sheetMain06">Комментарии!$E$12:$F$12</definedName>
    <definedName name="fil">Титульный!$D$21</definedName>
    <definedName name="fil_flag">Титульный!$D$16</definedName>
    <definedName name="FS">Титульный!$F$25</definedName>
    <definedName name="god" localSheetId="6">#REF!</definedName>
    <definedName name="god">Титульный!$D$12</definedName>
    <definedName name="inn">Титульный!$D$22</definedName>
    <definedName name="kpp">Титульный!$D$23</definedName>
    <definedName name="kvartal">TEHSHEET!$D$2:$D$5</definedName>
    <definedName name="LINE_1100">TEHSHEET!$M$20:$U$20</definedName>
    <definedName name="LINE_1200">TEHSHEET!$M$21:$U$21</definedName>
    <definedName name="LINE_1300">TEHSHEET!$M$23:$U$23</definedName>
    <definedName name="LINE_1400">TEHSHEET!$M$24:$U$24</definedName>
    <definedName name="LINE_1500">TEHSHEET!$M$25:$U$25</definedName>
    <definedName name="LINE_1600">TEHSHEET!$M$22:$U$22</definedName>
    <definedName name="LINE_1700">TEHSHEET!$M$26:$U$26</definedName>
    <definedName name="LINE_YELLOW">TEHSHEET!$M$28:$U$28</definedName>
    <definedName name="LINE_YELLOW_ALL">TEHSHEET!$M$30:$V$30</definedName>
    <definedName name="LIST_MR_MO_OKTMO">REESTR_MO!$A$2:$C$730</definedName>
    <definedName name="LIST_ORG_STAT">REESTR_ORG!$A$2:$H$4990</definedName>
    <definedName name="LOAD_COMS">Комментарии!$F$9:$F$10</definedName>
    <definedName name="logic" localSheetId="6">#REF!</definedName>
    <definedName name="logic">TEHSHEET!$C$2:$C$3</definedName>
    <definedName name="mo">Титульный!$D$32</definedName>
    <definedName name="MO_LIST_10">REESTR_MO!$B$103</definedName>
    <definedName name="MO_LIST_11">REESTR_MO!$B$104</definedName>
    <definedName name="MO_LIST_12">REESTR_MO!$B$105</definedName>
    <definedName name="MO_LIST_13">REESTR_MO!$B$106</definedName>
    <definedName name="MO_LIST_14">REESTR_MO!$B$107</definedName>
    <definedName name="MO_LIST_15">REESTR_MO!$B$108</definedName>
    <definedName name="MO_LIST_16">REESTR_MO!$B$109</definedName>
    <definedName name="MO_LIST_17">REESTR_MO!$B$110</definedName>
    <definedName name="MO_LIST_18">REESTR_MO!$B$111</definedName>
    <definedName name="MO_LIST_19">REESTR_MO!$B$112</definedName>
    <definedName name="MO_LIST_2">REESTR_MO!$B$2:$B$21</definedName>
    <definedName name="MO_LIST_20">REESTR_MO!$B$113:$B$121</definedName>
    <definedName name="MO_LIST_21">REESTR_MO!$B$122:$B$128</definedName>
    <definedName name="MO_LIST_22">REESTR_MO!$B$129</definedName>
    <definedName name="MO_LIST_23">REESTR_MO!$B$130:$B$142</definedName>
    <definedName name="MO_LIST_24">REESTR_MO!$B$143:$B$152</definedName>
    <definedName name="MO_LIST_25">REESTR_MO!$B$153:$B$173</definedName>
    <definedName name="MO_LIST_26">REESTR_MO!$B$174:$B$183</definedName>
    <definedName name="MO_LIST_27">REESTR_MO!$B$184:$B$193</definedName>
    <definedName name="MO_LIST_28">REESTR_MO!$B$194:$B$204</definedName>
    <definedName name="MO_LIST_29">REESTR_MO!$B$205:$B$218</definedName>
    <definedName name="MO_LIST_3">REESTR_MO!$B$22:$B$32</definedName>
    <definedName name="MO_LIST_30">REESTR_MO!$B$219:$B$230</definedName>
    <definedName name="MO_LIST_31">REESTR_MO!$B$231:$B$242</definedName>
    <definedName name="MO_LIST_32">REESTR_MO!$B$243:$B$251</definedName>
    <definedName name="MO_LIST_33">REESTR_MO!$B$252:$B$266</definedName>
    <definedName name="MO_LIST_34">REESTR_MO!$B$267:$B$276</definedName>
    <definedName name="MO_LIST_35">REESTR_MO!$B$277:$B$286</definedName>
    <definedName name="MO_LIST_36">REESTR_MO!$B$287:$B$297</definedName>
    <definedName name="MO_LIST_37">REESTR_MO!$B$298:$B$308</definedName>
    <definedName name="MO_LIST_38">REESTR_MO!$B$309:$B$327</definedName>
    <definedName name="MO_LIST_39">REESTR_MO!$B$328:$B$341</definedName>
    <definedName name="MO_LIST_4">REESTR_MO!$B$33:$B$42</definedName>
    <definedName name="MO_LIST_40">REESTR_MO!$B$342:$B$350</definedName>
    <definedName name="MO_LIST_41">REESTR_MO!$B$351:$B$363</definedName>
    <definedName name="MO_LIST_42">REESTR_MO!$B$364:$B$371</definedName>
    <definedName name="MO_LIST_43">REESTR_MO!$B$372:$B$387</definedName>
    <definedName name="MO_LIST_44">REESTR_MO!$B$388:$B$397</definedName>
    <definedName name="MO_LIST_45">REESTR_MO!$B$398:$B$416</definedName>
    <definedName name="MO_LIST_46">REESTR_MO!$B$417:$B$426</definedName>
    <definedName name="MO_LIST_47">REESTR_MO!$B$427:$B$438</definedName>
    <definedName name="MO_LIST_48">REESTR_MO!$B$439:$B$455</definedName>
    <definedName name="MO_LIST_49">REESTR_MO!$B$456:$B$468</definedName>
    <definedName name="MO_LIST_5">REESTR_MO!$B$43:$B$58</definedName>
    <definedName name="MO_LIST_50">REESTR_MO!$B$469:$B$481</definedName>
    <definedName name="MO_LIST_51">REESTR_MO!$B$482:$B$499</definedName>
    <definedName name="MO_LIST_52">REESTR_MO!$B$500:$B$509</definedName>
    <definedName name="MO_LIST_53">REESTR_MO!$B$510:$B$522</definedName>
    <definedName name="MO_LIST_54">REESTR_MO!$B$523:$B$531</definedName>
    <definedName name="MO_LIST_55">REESTR_MO!$B$532:$B$538</definedName>
    <definedName name="MO_LIST_56">REESTR_MO!$B$539:$B$544</definedName>
    <definedName name="MO_LIST_57">REESTR_MO!$B$545:$B$551</definedName>
    <definedName name="MO_LIST_58">REESTR_MO!$B$552:$B$570</definedName>
    <definedName name="MO_LIST_59">REESTR_MO!$B$571:$B$576</definedName>
    <definedName name="MO_LIST_6">REESTR_MO!$B$59:$B$71</definedName>
    <definedName name="MO_LIST_60">REESTR_MO!$B$577:$B$594</definedName>
    <definedName name="MO_LIST_61">REESTR_MO!$B$595:$B$604</definedName>
    <definedName name="MO_LIST_62">REESTR_MO!$B$605:$B$616</definedName>
    <definedName name="MO_LIST_63">REESTR_MO!$B$617:$B$631</definedName>
    <definedName name="MO_LIST_64">REESTR_MO!$B$632:$B$641</definedName>
    <definedName name="MO_LIST_65">REESTR_MO!$B$642:$B$651</definedName>
    <definedName name="MO_LIST_66">REESTR_MO!$B$652:$B$665</definedName>
    <definedName name="MO_LIST_67">REESTR_MO!$B$666:$B$676</definedName>
    <definedName name="MO_LIST_68">REESTR_MO!$B$677:$B$689</definedName>
    <definedName name="MO_LIST_69">REESTR_MO!$B$690:$B$699</definedName>
    <definedName name="MO_LIST_7">REESTR_MO!$B$72:$B$81</definedName>
    <definedName name="MO_LIST_70">REESTR_MO!$B$700:$B$710</definedName>
    <definedName name="MO_LIST_71">REESTR_MO!$B$711:$B$730</definedName>
    <definedName name="MO_LIST_8">REESTR_MO!$B$82:$B$90</definedName>
    <definedName name="MO_LIST_9">REESTR_MO!$B$91:$B$102</definedName>
    <definedName name="money">TEHSHEET!$F$2:$F$3</definedName>
    <definedName name="MONTH">TEHSHEET!$G$2:$G$13</definedName>
    <definedName name="MONTH_CH">TEHSHEET!$H$2:$H$13</definedName>
    <definedName name="mr">Титульный!$D$30</definedName>
    <definedName name="MR_LIST">REESTR_MO!$D$2:$D$71</definedName>
    <definedName name="MUNRAION">TEHSHEET!$A$2:$A$49</definedName>
    <definedName name="okei">Титульный!$I$24</definedName>
    <definedName name="okfs">Титульный!$J$23</definedName>
    <definedName name="okopf">Титульный!$I$23</definedName>
    <definedName name="okpo">Титульный!$I$20</definedName>
    <definedName name="oktmo">Титульный!$D$34</definedName>
    <definedName name="okved2">Титульный!$I$22</definedName>
    <definedName name="OPF">Титульный!$D$25</definedName>
    <definedName name="org">Титульный!$D$20</definedName>
    <definedName name="org_operates">TEHSHEET!$J$2:$J$4</definedName>
    <definedName name="P19_T1_Protect">P5_T1_Protect,P6_T1_Protect,P7_T1_Protect,P8_T1_Protect,P9_T1_Protect,P10_T1_Protect,P11_T1_Protect,P12_T1_Protect,P13_T1_Protect,P14_T1_Protect</definedName>
    <definedName name="P19_T2_Protect">P5_T1_Protect,P6_T1_Protect,P7_T1_Protect,P8_T1_Protect,P9_T1_Protect,P10_T1_Protect,P11_T1_Protect,P12_T1_Protect,P13_T1_Protect,P14_T1_Protect</definedName>
    <definedName name="Parenthesis1_1">'Движение капитала'!$I$10</definedName>
    <definedName name="Parenthesis1_2">'Движение капитала'!$L$10</definedName>
    <definedName name="Parenthesis1_3">'Движение капитала'!$O$10</definedName>
    <definedName name="Parenthesis1_4">'Движение капитала'!$R$10</definedName>
    <definedName name="Parenthesis1_5">'Движение капитала'!$U$10</definedName>
    <definedName name="Parenthesis2_1">Корректировки!$I$10</definedName>
    <definedName name="Parenthesis2_2">Корректировки!$L$10</definedName>
    <definedName name="Parenthesis2_3">Корректировки!$O$10</definedName>
    <definedName name="Parenthesis2_4">Корректировки!$R$10</definedName>
    <definedName name="Parenthesis3_1">'Чистые активы'!$I$10</definedName>
    <definedName name="Parenthesis3_2">'Чистые активы'!$L$10</definedName>
    <definedName name="Parenthesis3_3">'Чистые активы'!$O$10</definedName>
    <definedName name="PROT_22">P3_PROT_22,P4_PROT_22,P5_PROT_22</definedName>
    <definedName name="qqwe">P1_SCOPE_16_PRT,P2_SCOPE_16_PRT</definedName>
    <definedName name="REGION">TEHSHEET!$A$3:$A$88</definedName>
    <definedName name="region_name">Титульный!$D$9</definedName>
    <definedName name="report_date">Титульный!$D$14</definedName>
    <definedName name="responsible_FIO">Титульный!$D$49</definedName>
    <definedName name="responsible_post">Титульный!$D$50</definedName>
    <definedName name="SAPBEXrevision">1</definedName>
    <definedName name="SAPBEXsysID">"BW2"</definedName>
    <definedName name="SAPBEXwbID">"479GSPMTNK9HM4ZSIVE5K2SH6"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elected_region">TEHSHEET!$C$7</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mplateState">TEHSHEET!$C$18</definedName>
    <definedName name="unit" localSheetId="6">#REF!</definedName>
    <definedName name="unit">Титульный!$D$26</definedName>
    <definedName name="version" localSheetId="6">#REF!</definedName>
    <definedName name="version">Инструкция!$B$3</definedName>
    <definedName name="XML_MR_MO_OKTMO_LIST_TAG_NAMES">TEHSHEET!$L$12:$L$16</definedName>
    <definedName name="XML_ORG_LIST_TAG_NAMES">TEHSHEET!$L$2:$L$9</definedName>
    <definedName name="YEAR" localSheetId="6">#REF!</definedName>
    <definedName name="YEAR">TEHSHEET!$E$2:$E$7</definedName>
    <definedName name="й">P1_SCOPE_16_PRT,P2_SCOPE_16_PRT</definedName>
    <definedName name="мрпоп">P1_SCOPE_16_PRT,P2_SCOPE_16_PRT</definedName>
    <definedName name="р">P5_SCOPE_PER_PRT,P6_SCOPE_PER_PRT,P7_SCOPE_PER_PRT,P8_SCOPE_PER_PRT</definedName>
  </definedNames>
  <calcPr calcId="162913"/>
</workbook>
</file>

<file path=xl/calcChain.xml><?xml version="1.0" encoding="utf-8"?>
<calcChain xmlns="http://schemas.openxmlformats.org/spreadsheetml/2006/main">
  <c r="T25" i="10" l="1"/>
  <c r="S25" i="10"/>
  <c r="S26" i="10" s="1"/>
  <c r="U26" i="10" s="1"/>
  <c r="Q25" i="10"/>
  <c r="P25" i="10"/>
  <c r="Q26" i="10" s="1"/>
  <c r="N25" i="10"/>
  <c r="M25" i="10"/>
  <c r="M26" i="10" s="1"/>
  <c r="O26" i="10" s="1"/>
  <c r="T24" i="10"/>
  <c r="S24" i="10"/>
  <c r="U24" i="10" s="1"/>
  <c r="Q24" i="10"/>
  <c r="P24" i="10"/>
  <c r="R24" i="10" s="1"/>
  <c r="N24" i="10"/>
  <c r="M24" i="10"/>
  <c r="O24" i="10" s="1"/>
  <c r="T23" i="10"/>
  <c r="S23" i="10"/>
  <c r="U23" i="10" s="1"/>
  <c r="Q23" i="10"/>
  <c r="P23" i="10"/>
  <c r="R23" i="10" s="1"/>
  <c r="N23" i="10"/>
  <c r="M23" i="10"/>
  <c r="O23" i="10" s="1"/>
  <c r="T21" i="10"/>
  <c r="S21" i="10"/>
  <c r="S22" i="10" s="1"/>
  <c r="U22" i="10" s="1"/>
  <c r="Q21" i="10"/>
  <c r="P21" i="10"/>
  <c r="Q22" i="10" s="1"/>
  <c r="N21" i="10"/>
  <c r="M21" i="10"/>
  <c r="M22" i="10" s="1"/>
  <c r="O22" i="10" s="1"/>
  <c r="T20" i="10"/>
  <c r="S20" i="10"/>
  <c r="U20" i="10" s="1"/>
  <c r="Q20" i="10"/>
  <c r="P20" i="10"/>
  <c r="R20" i="10" s="1"/>
  <c r="N20" i="10"/>
  <c r="M20" i="10"/>
  <c r="O20" i="10" s="1"/>
  <c r="P17" i="7"/>
  <c r="O17" i="7"/>
  <c r="Q17" i="7" s="1"/>
  <c r="M17" i="7"/>
  <c r="L17" i="7"/>
  <c r="R17" i="7" s="1"/>
  <c r="T17" i="7" s="1"/>
  <c r="J17" i="7"/>
  <c r="I17" i="7"/>
  <c r="S17" i="7" s="1"/>
  <c r="S16" i="7"/>
  <c r="R16" i="7"/>
  <c r="T16" i="7" s="1"/>
  <c r="S15" i="7"/>
  <c r="R15" i="7"/>
  <c r="T15" i="7" s="1"/>
  <c r="S13" i="7"/>
  <c r="R13" i="7"/>
  <c r="T13" i="7" s="1"/>
  <c r="Y8" i="7"/>
  <c r="X8" i="7"/>
  <c r="Z8" i="7" s="1"/>
  <c r="O11" i="6"/>
  <c r="L11" i="6"/>
  <c r="I11" i="6"/>
  <c r="P10" i="6"/>
  <c r="P23" i="5"/>
  <c r="O23" i="5"/>
  <c r="Q23" i="5" s="1"/>
  <c r="M23" i="5"/>
  <c r="L23" i="5"/>
  <c r="R23" i="5" s="1"/>
  <c r="T23" i="5" s="1"/>
  <c r="J23" i="5"/>
  <c r="I23" i="5"/>
  <c r="S23" i="5" s="1"/>
  <c r="S22" i="5"/>
  <c r="R22" i="5"/>
  <c r="T22" i="5" s="1"/>
  <c r="S21" i="5"/>
  <c r="R21" i="5"/>
  <c r="T21" i="5" s="1"/>
  <c r="S19" i="5"/>
  <c r="R19" i="5"/>
  <c r="T19" i="5" s="1"/>
  <c r="P18" i="5"/>
  <c r="O18" i="5"/>
  <c r="Q18" i="5" s="1"/>
  <c r="M18" i="5"/>
  <c r="L18" i="5"/>
  <c r="N18" i="5" s="1"/>
  <c r="J18" i="5"/>
  <c r="I18" i="5"/>
  <c r="S17" i="5"/>
  <c r="R17" i="5"/>
  <c r="T17" i="5" s="1"/>
  <c r="S16" i="5"/>
  <c r="R16" i="5"/>
  <c r="T16" i="5" s="1"/>
  <c r="S14" i="5"/>
  <c r="R14" i="5"/>
  <c r="T14" i="5" s="1"/>
  <c r="R11" i="5"/>
  <c r="L11" i="5"/>
  <c r="I11" i="5"/>
  <c r="S10" i="5"/>
  <c r="Y58" i="4"/>
  <c r="X58" i="4"/>
  <c r="Z58" i="4" s="1"/>
  <c r="G58" i="4"/>
  <c r="Y54" i="4"/>
  <c r="X54" i="4"/>
  <c r="Z54" i="4" s="1"/>
  <c r="Y53" i="4"/>
  <c r="X53" i="4"/>
  <c r="Z53" i="4" s="1"/>
  <c r="Y52" i="4"/>
  <c r="X52" i="4"/>
  <c r="Z52" i="4" s="1"/>
  <c r="Y51" i="4"/>
  <c r="X51" i="4"/>
  <c r="Z51" i="4" s="1"/>
  <c r="Y50" i="4"/>
  <c r="X50" i="4"/>
  <c r="Z50" i="4" s="1"/>
  <c r="Y49" i="4"/>
  <c r="X49" i="4"/>
  <c r="Z49" i="4" s="1"/>
  <c r="Y48" i="4"/>
  <c r="X48" i="4"/>
  <c r="Z48" i="4" s="1"/>
  <c r="V47" i="4"/>
  <c r="U47" i="4"/>
  <c r="W47" i="4" s="1"/>
  <c r="S47" i="4"/>
  <c r="R47" i="4"/>
  <c r="T47" i="4" s="1"/>
  <c r="P47" i="4"/>
  <c r="O47" i="4"/>
  <c r="Q47" i="4" s="1"/>
  <c r="M47" i="4"/>
  <c r="L47" i="4"/>
  <c r="N47" i="4" s="1"/>
  <c r="J47" i="4"/>
  <c r="I47" i="4"/>
  <c r="X47" i="4" s="1"/>
  <c r="Z47" i="4" s="1"/>
  <c r="Y45" i="4"/>
  <c r="X45" i="4"/>
  <c r="Z45" i="4" s="1"/>
  <c r="Y43" i="4"/>
  <c r="X43" i="4"/>
  <c r="Z43" i="4" s="1"/>
  <c r="Y42" i="4"/>
  <c r="X42" i="4"/>
  <c r="Z42" i="4" s="1"/>
  <c r="Y41" i="4"/>
  <c r="X41" i="4"/>
  <c r="Z41" i="4" s="1"/>
  <c r="Y40" i="4"/>
  <c r="X40" i="4"/>
  <c r="Z40" i="4" s="1"/>
  <c r="V39" i="4"/>
  <c r="U39" i="4"/>
  <c r="W39" i="4" s="1"/>
  <c r="S39" i="4"/>
  <c r="R39" i="4"/>
  <c r="T39" i="4" s="1"/>
  <c r="P39" i="4"/>
  <c r="O39" i="4"/>
  <c r="Q39" i="4" s="1"/>
  <c r="M39" i="4"/>
  <c r="L39" i="4"/>
  <c r="X39" i="4" s="1"/>
  <c r="Z39" i="4" s="1"/>
  <c r="J39" i="4"/>
  <c r="I39" i="4"/>
  <c r="Y39" i="4" s="1"/>
  <c r="G38" i="4"/>
  <c r="Y37" i="4"/>
  <c r="X37" i="4"/>
  <c r="Z37" i="4" s="1"/>
  <c r="G37" i="4"/>
  <c r="Y33" i="4"/>
  <c r="X33" i="4"/>
  <c r="Z33" i="4" s="1"/>
  <c r="Y32" i="4"/>
  <c r="X32" i="4"/>
  <c r="Z32" i="4" s="1"/>
  <c r="Y31" i="4"/>
  <c r="X31" i="4"/>
  <c r="Z31" i="4" s="1"/>
  <c r="Y30" i="4"/>
  <c r="X30" i="4"/>
  <c r="Z30" i="4" s="1"/>
  <c r="Y29" i="4"/>
  <c r="X29" i="4"/>
  <c r="Z29" i="4" s="1"/>
  <c r="Y28" i="4"/>
  <c r="X28" i="4"/>
  <c r="Z28" i="4" s="1"/>
  <c r="Y27" i="4"/>
  <c r="X27" i="4"/>
  <c r="Z27" i="4" s="1"/>
  <c r="V26" i="4"/>
  <c r="U26" i="4"/>
  <c r="W26" i="4" s="1"/>
  <c r="S26" i="4"/>
  <c r="R26" i="4"/>
  <c r="T26" i="4" s="1"/>
  <c r="P26" i="4"/>
  <c r="O26" i="4"/>
  <c r="Q26" i="4" s="1"/>
  <c r="M26" i="4"/>
  <c r="L26" i="4"/>
  <c r="X26" i="4" s="1"/>
  <c r="Z26" i="4" s="1"/>
  <c r="J26" i="4"/>
  <c r="I26" i="4"/>
  <c r="Y24" i="4"/>
  <c r="X24" i="4"/>
  <c r="Z24" i="4" s="1"/>
  <c r="Y23" i="4"/>
  <c r="X23" i="4"/>
  <c r="Z23" i="4" s="1"/>
  <c r="Y22" i="4"/>
  <c r="X22" i="4"/>
  <c r="Z22" i="4" s="1"/>
  <c r="Y20" i="4"/>
  <c r="X20" i="4"/>
  <c r="Z20" i="4" s="1"/>
  <c r="Y19" i="4"/>
  <c r="X19" i="4"/>
  <c r="Z19" i="4" s="1"/>
  <c r="Y18" i="4"/>
  <c r="X18" i="4"/>
  <c r="Z18" i="4" s="1"/>
  <c r="Y17" i="4"/>
  <c r="X17" i="4"/>
  <c r="Z17" i="4" s="1"/>
  <c r="V16" i="4"/>
  <c r="U16" i="4"/>
  <c r="W16" i="4" s="1"/>
  <c r="S16" i="4"/>
  <c r="R16" i="4"/>
  <c r="T16" i="4" s="1"/>
  <c r="P16" i="4"/>
  <c r="O16" i="4"/>
  <c r="Y16" i="4" s="1"/>
  <c r="M16" i="4"/>
  <c r="L16" i="4"/>
  <c r="N16" i="4" s="1"/>
  <c r="J16" i="4"/>
  <c r="I16" i="4"/>
  <c r="G15" i="4"/>
  <c r="Y14" i="4"/>
  <c r="X14" i="4"/>
  <c r="Z14" i="4" s="1"/>
  <c r="G14" i="4"/>
  <c r="Y10" i="4"/>
  <c r="J3" i="3"/>
  <c r="B16" i="1"/>
  <c r="P22" i="10" l="1"/>
  <c r="R22" i="10" s="1"/>
  <c r="P26" i="10"/>
  <c r="R26" i="10" s="1"/>
  <c r="Q16" i="4"/>
  <c r="N39" i="4"/>
  <c r="K47" i="4"/>
  <c r="X16" i="4"/>
  <c r="Z16" i="4" s="1"/>
  <c r="K16" i="4"/>
  <c r="Y26" i="4"/>
  <c r="N26" i="4"/>
  <c r="Y47" i="4"/>
  <c r="R18" i="5"/>
  <c r="T18" i="5" s="1"/>
  <c r="K18" i="5"/>
  <c r="S18" i="5"/>
  <c r="N23" i="5"/>
  <c r="N17" i="7"/>
  <c r="O21" i="10"/>
  <c r="U21" i="10"/>
  <c r="N22" i="10"/>
  <c r="T22" i="10"/>
  <c r="O25" i="10"/>
  <c r="U25" i="10"/>
  <c r="N26" i="10"/>
  <c r="T26" i="10"/>
  <c r="K26" i="4"/>
  <c r="K39" i="4"/>
  <c r="K23" i="5"/>
  <c r="K17" i="7"/>
  <c r="R21" i="10"/>
  <c r="R25" i="10"/>
</calcChain>
</file>

<file path=xl/comments1.xml><?xml version="1.0" encoding="utf-8"?>
<comments xmlns="http://schemas.openxmlformats.org/spreadsheetml/2006/main">
  <authors>
    <author>Author</author>
  </authors>
  <commentList>
    <comment ref="D12" authorId="0" shapeId="0">
      <text>
        <r>
          <rPr>
            <sz val="9"/>
            <color rgb="FF000000"/>
            <rFont val="Tahoma"/>
            <family val="2"/>
          </rPr>
          <t>Задайте отчётный период, выбрав год из списка</t>
        </r>
      </text>
    </comment>
    <comment ref="D14" authorId="0" shapeId="0">
      <text>
        <r>
          <rPr>
            <sz val="9"/>
            <color rgb="FF000000"/>
            <rFont val="Tahoma"/>
            <family val="2"/>
          </rPr>
          <t>Выполните двойной щелчок по ячейке, чтобы ввести дату</t>
        </r>
      </text>
    </comment>
    <comment ref="D16" authorId="0" shapeId="0">
      <text>
        <r>
          <rPr>
            <sz val="9"/>
            <color rgb="FF000000"/>
            <rFont val="Tahoma"/>
            <family val="2"/>
          </rPr>
          <t>Укажите является ли данное юридическое лицо подразделением (филиалом) другой организации</t>
        </r>
      </text>
    </comment>
    <comment ref="I19" authorId="0" shapeId="0">
      <text>
        <r>
          <rPr>
            <sz val="9"/>
            <color rgb="FF000000"/>
            <rFont val="Tahoma"/>
            <family val="2"/>
          </rPr>
          <t>Выполните двойной щелчок по ячейке, чтобы ввести дату</t>
        </r>
      </text>
    </comment>
  </commentList>
</comments>
</file>

<file path=xl/sharedStrings.xml><?xml version="1.0" encoding="utf-8"?>
<sst xmlns="http://schemas.openxmlformats.org/spreadsheetml/2006/main" count="15829" uniqueCount="5483">
  <si>
    <t xml:space="preserve"> (требуется обновление)</t>
  </si>
  <si>
    <t>Код отчёта: FORMA3.BH.EIAS</t>
  </si>
  <si>
    <t>Версия отчёта: 1.0.1</t>
  </si>
  <si>
    <t>Отчёт об изменениях капитала</t>
  </si>
  <si>
    <t>Условные обозначения</t>
  </si>
  <si>
    <t>A</t>
  </si>
  <si>
    <t xml:space="preserve"> - предназначенные для заполнения</t>
  </si>
  <si>
    <t xml:space="preserve"> - ссылки и автозаполняемые поля</t>
  </si>
  <si>
    <t xml:space="preserve"> - с формулами и константами</t>
  </si>
  <si>
    <t xml:space="preserve"> - обязательные для заполнения</t>
  </si>
  <si>
    <t>Работа с реестрами</t>
  </si>
  <si>
    <t>Если в предложенном Вам списке необходимая организация, территория или объект отсутствуют, обновите списки с помощью элементов управления на листах. Если после обновления Вам не удалось найти необходимую позицию в списке, обратитесь к ответственному за поддержание реестра Вашего региона либо в Отдел сопровождения пользователей ЕИАС.</t>
  </si>
  <si>
    <t>Проверка отчёта</t>
  </si>
  <si>
    <t>• При сохранении отчётной формы осуществляется проверка корректности данных_x000D_
• Для каждого сообщения возможны 2 статуса: ошибка и предупреждение_x000D_
• При наличии сообщений со статусом «Ошибка» файл будет отклонён системой и не будет загружен в хранилище данных, сообщения со статусом «Предупреждение» носят информационный характер, и такой файл будет принят к обработке системой</t>
  </si>
  <si>
    <t>ОКПО</t>
  </si>
  <si>
    <t>Общероссийский классификатор предприятий и организаций</t>
  </si>
  <si>
    <t>http://www.consultant.ru/cons/cgi/online.cgi?req=doc&amp;rnd=uf00pw&amp;base=LAW&amp;n=215015&amp;dst=100008&amp;field=134#RJNCoITcjW9qdcJp</t>
  </si>
  <si>
    <t>ОКВЭД 2</t>
  </si>
  <si>
    <t>Общероссийский классификатор видов экономической деятельности</t>
  </si>
  <si>
    <t>https://classifikators.ru/okved</t>
  </si>
  <si>
    <t>ОКАТО</t>
  </si>
  <si>
    <t>Общероссийский классификатор объектов административно-территориального деления</t>
  </si>
  <si>
    <t>https://www.gks.ru/metod/classifiers.html</t>
  </si>
  <si>
    <t>ОКОГУ</t>
  </si>
  <si>
    <t>Общероссийский классификатор органов государственной власти и управления</t>
  </si>
  <si>
    <t>https://classifikators.ru/okogu</t>
  </si>
  <si>
    <t>ОКОПФ</t>
  </si>
  <si>
    <t>Общероссийский классификатор организационно-правовых форм</t>
  </si>
  <si>
    <t>https://classifikators.ru/okopf</t>
  </si>
  <si>
    <t>ОКФС</t>
  </si>
  <si>
    <t>Общероссийский классификатор форм собственности</t>
  </si>
  <si>
    <t>http://base.consultant.ru/cons/cgi/online.cgi?req=doc;base=LAW;n=139322;fld=134;dst=100008;rnd=180312.45840900391340256;;ts=018031229105898505076766</t>
  </si>
  <si>
    <t>ОКУД</t>
  </si>
  <si>
    <t>Общероссийский классификатор управленческой документации</t>
  </si>
  <si>
    <t>https://classifikators.ru/okud</t>
  </si>
  <si>
    <t>ОКЕИ</t>
  </si>
  <si>
    <t>Общероссийский классификатор единиц измерения</t>
  </si>
  <si>
    <t>https://classifikators.ru/okei</t>
  </si>
  <si>
    <t>ОКТМО</t>
  </si>
  <si>
    <t>Общероссийский классификатор территорий муниципальных образований</t>
  </si>
  <si>
    <t>http://www.gks.ru/metod/classifiers.html</t>
  </si>
  <si>
    <t>* кликните дважды для открытия ссылки</t>
  </si>
  <si>
    <t>Субъект РФ</t>
  </si>
  <si>
    <t>Новосибирская область</t>
  </si>
  <si>
    <t>Приложение_x000D_
к Приказу Минфина РФ_x000D_
от 02.07.2010 № 66н</t>
  </si>
  <si>
    <t>Отчётный период</t>
  </si>
  <si>
    <t>Год</t>
  </si>
  <si>
    <t>Отчётная дата</t>
  </si>
  <si>
    <t>Признак филиала</t>
  </si>
  <si>
    <t>нет</t>
  </si>
  <si>
    <t>Форма по ОКУД*</t>
  </si>
  <si>
    <t>0710004</t>
  </si>
  <si>
    <t>Дата (год, месяц, число)</t>
  </si>
  <si>
    <t>Организация</t>
  </si>
  <si>
    <t>МП "Метро МиР"</t>
  </si>
  <si>
    <t>Код* по ОКПО</t>
  </si>
  <si>
    <t>32161006</t>
  </si>
  <si>
    <t>Наименование филиала:</t>
  </si>
  <si>
    <t>ИНН</t>
  </si>
  <si>
    <t>5406010778</t>
  </si>
  <si>
    <t>Код* по ОКВЭД 2</t>
  </si>
  <si>
    <t>37.00</t>
  </si>
  <si>
    <t>КПП</t>
  </si>
  <si>
    <t>540601001</t>
  </si>
  <si>
    <t xml:space="preserve">Код* по ОКОПФ/ОКФС </t>
  </si>
  <si>
    <t>65243</t>
  </si>
  <si>
    <t>14</t>
  </si>
  <si>
    <t>Вид деятельности</t>
  </si>
  <si>
    <t>Сбор и обработка сточных вод</t>
  </si>
  <si>
    <t>Код* по ОКЕИ</t>
  </si>
  <si>
    <t>384</t>
  </si>
  <si>
    <t>Организационно-правовая форма/форма собственности</t>
  </si>
  <si>
    <t>Муниципальные унитарные предприятия</t>
  </si>
  <si>
    <t>/</t>
  </si>
  <si>
    <t>Муниципальная собственность</t>
  </si>
  <si>
    <t>Единица измерения</t>
  </si>
  <si>
    <t>тыс.руб.</t>
  </si>
  <si>
    <t>* Расшифровки всех сокращений и ссылки приведены на листе "Список сокращений"</t>
  </si>
  <si>
    <t>Реестр МР/МО не обновлён!</t>
  </si>
  <si>
    <t>Муниципальный район</t>
  </si>
  <si>
    <t>Город Новосибирск</t>
  </si>
  <si>
    <t>Муниципальное образование</t>
  </si>
  <si>
    <t>50701000</t>
  </si>
  <si>
    <t>Адрес организации</t>
  </si>
  <si>
    <t>Юридический адрес</t>
  </si>
  <si>
    <t>630112, Новосибирская обл, Новосибирск г, Кошурникова ул, д.12А</t>
  </si>
  <si>
    <t>Почтовый адрес</t>
  </si>
  <si>
    <t>Руководитель</t>
  </si>
  <si>
    <t>Фамилия, имя, отчество</t>
  </si>
  <si>
    <t>(код) номер телефона</t>
  </si>
  <si>
    <t>Главный бухгалтер</t>
  </si>
  <si>
    <t>Должностное лицо,_x000D_
ответственное за составление формы</t>
  </si>
  <si>
    <t>Левкина Ирина Валерьевна</t>
  </si>
  <si>
    <t>Должность</t>
  </si>
  <si>
    <t>Заместитель главного экономиста - начальника планово-экономического отдела</t>
  </si>
  <si>
    <t>(383) 222-22-41, 233-33-00, 8-913-937-92-28</t>
  </si>
  <si>
    <t>e-mail</t>
  </si>
  <si>
    <t>levkina@metro-mir.ru</t>
  </si>
  <si>
    <t>Форма 0710004 с. 1-2</t>
  </si>
  <si>
    <t>Движение капитала</t>
  </si>
  <si>
    <t>№_x000D_
п/п</t>
  </si>
  <si>
    <t>Наименование</t>
  </si>
  <si>
    <t>Код</t>
  </si>
  <si>
    <t>Уставный капитал</t>
  </si>
  <si>
    <t>Собственные акции, выкупленные у акционеров</t>
  </si>
  <si>
    <t>Добавочный капитал</t>
  </si>
  <si>
    <t>Резервный капитал</t>
  </si>
  <si>
    <t>Нераспределённая прибыль (непокрытый убыток)</t>
  </si>
  <si>
    <t>Итого</t>
  </si>
  <si>
    <t>(</t>
  </si>
  <si>
    <t>)</t>
  </si>
  <si>
    <t>2.1</t>
  </si>
  <si>
    <t xml:space="preserve">Увеличение капитала - всего, в том числе:                                    </t>
  </si>
  <si>
    <t>2.1.1</t>
  </si>
  <si>
    <t>чистая прибыль</t>
  </si>
  <si>
    <t>x</t>
  </si>
  <si>
    <t>2.1.2</t>
  </si>
  <si>
    <t>переоценка имущества</t>
  </si>
  <si>
    <t>2.1.3</t>
  </si>
  <si>
    <t>доходы, относящиеся непосредственно на увеличение капитала</t>
  </si>
  <si>
    <t>2.1.4</t>
  </si>
  <si>
    <t xml:space="preserve">дополнительный выпуск акций </t>
  </si>
  <si>
    <t>2.1.5</t>
  </si>
  <si>
    <t>увеличение номинальной стоимости акций</t>
  </si>
  <si>
    <t>2.1.6</t>
  </si>
  <si>
    <t>реорганизация юридического лица</t>
  </si>
  <si>
    <t>×</t>
  </si>
  <si>
    <t>2.1.7</t>
  </si>
  <si>
    <t>приняты к учету ОС</t>
  </si>
  <si>
    <t>2.1.8</t>
  </si>
  <si>
    <t>модернизация ОС</t>
  </si>
  <si>
    <t>Добавить запись</t>
  </si>
  <si>
    <t>2.2</t>
  </si>
  <si>
    <t xml:space="preserve">Уменьшение капитала - всего, в том числе: </t>
  </si>
  <si>
    <t>2.2.1</t>
  </si>
  <si>
    <t>убыток</t>
  </si>
  <si>
    <t>2.2.2</t>
  </si>
  <si>
    <t>2.2.3</t>
  </si>
  <si>
    <t>расходы, относящиеся непосредственно на уменьшение капитала</t>
  </si>
  <si>
    <t>2.2.4</t>
  </si>
  <si>
    <t>уменьшение номинальной стоимости акций</t>
  </si>
  <si>
    <t>2.2.5</t>
  </si>
  <si>
    <t>уменьшения количества акций</t>
  </si>
  <si>
    <t>2.2.6</t>
  </si>
  <si>
    <t>2.2.7</t>
  </si>
  <si>
    <t>дивиденды</t>
  </si>
  <si>
    <t>2.3</t>
  </si>
  <si>
    <t>Изменение добавочного капитала</t>
  </si>
  <si>
    <t>2.4</t>
  </si>
  <si>
    <t>Изменение резервного капитала</t>
  </si>
  <si>
    <t>2.5</t>
  </si>
  <si>
    <t>3</t>
  </si>
  <si>
    <t>3.1</t>
  </si>
  <si>
    <t>3.1.1</t>
  </si>
  <si>
    <t>3.1.2</t>
  </si>
  <si>
    <t>3.1.3</t>
  </si>
  <si>
    <t>3.1.4</t>
  </si>
  <si>
    <t>3.1.5</t>
  </si>
  <si>
    <t>3.1.6</t>
  </si>
  <si>
    <t>3.2</t>
  </si>
  <si>
    <t>3.2.1</t>
  </si>
  <si>
    <t>3.2.2</t>
  </si>
  <si>
    <t>3.2.3</t>
  </si>
  <si>
    <t>3.2.4</t>
  </si>
  <si>
    <t>3.2.5</t>
  </si>
  <si>
    <t>3.2.6</t>
  </si>
  <si>
    <t>3.2.7</t>
  </si>
  <si>
    <t>3.3</t>
  </si>
  <si>
    <t>3.4</t>
  </si>
  <si>
    <t>3.5</t>
  </si>
  <si>
    <t>Форма 0710004 с. 3</t>
  </si>
  <si>
    <t>Корректировки в связи с изменением учетной политики и исправлением ошибок</t>
  </si>
  <si>
    <t>Наименование статьи капитала</t>
  </si>
  <si>
    <t>Наименование показателя</t>
  </si>
  <si>
    <t>за счет чистой прибыли_x000D_
(убытка)</t>
  </si>
  <si>
    <t>за счет иных факторов</t>
  </si>
  <si>
    <t>1</t>
  </si>
  <si>
    <t>Капитал - всего, в том числе:</t>
  </si>
  <si>
    <t>до корректировок</t>
  </si>
  <si>
    <t>корректировка в связи с:</t>
  </si>
  <si>
    <t>изменением учётной политики</t>
  </si>
  <si>
    <t>исправлением ошибок</t>
  </si>
  <si>
    <t>после корректировок</t>
  </si>
  <si>
    <t>1.1</t>
  </si>
  <si>
    <t>Нераспределенная прибыль (непокрытый_x000D_
убыток)</t>
  </si>
  <si>
    <t xml:space="preserve"> </t>
  </si>
  <si>
    <t>Форма 0710004 с. 4</t>
  </si>
  <si>
    <t>Чистые активы</t>
  </si>
  <si>
    <t>4</t>
  </si>
  <si>
    <t>5</t>
  </si>
  <si>
    <t>6</t>
  </si>
  <si>
    <t>add_HELP_range</t>
  </si>
  <si>
    <t>add_CHANGE_CAPITAL_range</t>
  </si>
  <si>
    <t>add_RESERVES_range</t>
  </si>
  <si>
    <t>COMS_ADD_RANGE</t>
  </si>
  <si>
    <t>Ниже вы можете оставить свои комментарии</t>
  </si>
  <si>
    <t>Добавить комментарий</t>
  </si>
  <si>
    <t>Расчетные листы</t>
  </si>
  <si>
    <t>Скрытые листы</t>
  </si>
  <si>
    <t>Инструкция</t>
  </si>
  <si>
    <t>modSheetMain01</t>
  </si>
  <si>
    <t>Лог обновления</t>
  </si>
  <si>
    <t>modClassifierValidate</t>
  </si>
  <si>
    <t>Титульный</t>
  </si>
  <si>
    <t>modPROV</t>
  </si>
  <si>
    <t>Актив</t>
  </si>
  <si>
    <t>AllSheetsInThisWorkbook</t>
  </si>
  <si>
    <t>Пассив</t>
  </si>
  <si>
    <t>et_union</t>
  </si>
  <si>
    <t>Расшифровка показателей</t>
  </si>
  <si>
    <t>TEHSHEET</t>
  </si>
  <si>
    <t>Комментарии</t>
  </si>
  <si>
    <t>REESTR_ORG</t>
  </si>
  <si>
    <t>Проверка</t>
  </si>
  <si>
    <t>REESTR_FILTERED</t>
  </si>
  <si>
    <t>REESTR_MO</t>
  </si>
  <si>
    <t>modHyperlink</t>
  </si>
  <si>
    <t>modChange</t>
  </si>
  <si>
    <t>modTitleSheetHeaders</t>
  </si>
  <si>
    <t>modServiceModule</t>
  </si>
  <si>
    <t>modCommandButton</t>
  </si>
  <si>
    <t>modReestr</t>
  </si>
  <si>
    <t>modInfo</t>
  </si>
  <si>
    <t>modfrmReestr</t>
  </si>
  <si>
    <t>modfrmDateChoose</t>
  </si>
  <si>
    <t>modDblClick</t>
  </si>
  <si>
    <t>modRegionSelectSub</t>
  </si>
  <si>
    <t>modThisWorkbook</t>
  </si>
  <si>
    <t>modReestrMO</t>
  </si>
  <si>
    <t>modSheetMain02</t>
  </si>
  <si>
    <t>modSheetMain03</t>
  </si>
  <si>
    <t>modSheetMain04</t>
  </si>
  <si>
    <t>modSheetMain05</t>
  </si>
  <si>
    <t>modSheetMain06</t>
  </si>
  <si>
    <t>modfrmCheckUpdates</t>
  </si>
  <si>
    <t>Паспорт</t>
  </si>
  <si>
    <t>modUpdTemplMain</t>
  </si>
  <si>
    <t>регион</t>
  </si>
  <si>
    <t>название</t>
  </si>
  <si>
    <t>Логика</t>
  </si>
  <si>
    <t>Кварталы</t>
  </si>
  <si>
    <t>Года</t>
  </si>
  <si>
    <t>Месяц-текст</t>
  </si>
  <si>
    <t>Месяц-число</t>
  </si>
  <si>
    <t>День-число</t>
  </si>
  <si>
    <t>Указанный год является для организации /org_operates/</t>
  </si>
  <si>
    <t>XML_ORG_LIST_TAG_NAMES</t>
  </si>
  <si>
    <t>Диапазоны с показателями - зависят от года /active_part1_2011/</t>
  </si>
  <si>
    <t>да</t>
  </si>
  <si>
    <t>I квартал</t>
  </si>
  <si>
    <t>январь</t>
  </si>
  <si>
    <t>01</t>
  </si>
  <si>
    <t>первым отчетным годом</t>
  </si>
  <si>
    <t>NSRF</t>
  </si>
  <si>
    <t>Алтайский край</t>
  </si>
  <si>
    <t>Значения показателей бухгалтерского баланса</t>
  </si>
  <si>
    <t>I полугодие</t>
  </si>
  <si>
    <t>млн.руб.</t>
  </si>
  <si>
    <t>февраль</t>
  </si>
  <si>
    <t>02</t>
  </si>
  <si>
    <t>вторым отчетным годом</t>
  </si>
  <si>
    <t>MR_NAME</t>
  </si>
  <si>
    <t>Нематериальные активы</t>
  </si>
  <si>
    <t>1110</t>
  </si>
  <si>
    <t>Амурская область</t>
  </si>
  <si>
    <t>9 месяцев</t>
  </si>
  <si>
    <t>март</t>
  </si>
  <si>
    <t>03</t>
  </si>
  <si>
    <t>третьим или последующим отчетным годом</t>
  </si>
  <si>
    <t>OKTMO_MR_NAME</t>
  </si>
  <si>
    <t>1.2</t>
  </si>
  <si>
    <t>Результаты исследований и разработок</t>
  </si>
  <si>
    <t>1120</t>
  </si>
  <si>
    <t>Архангельская область</t>
  </si>
  <si>
    <t>год</t>
  </si>
  <si>
    <t>апрель</t>
  </si>
  <si>
    <t>04</t>
  </si>
  <si>
    <t>MO_NAME</t>
  </si>
  <si>
    <t>Астраханская область</t>
  </si>
  <si>
    <t>Выбранный регион</t>
  </si>
  <si>
    <t>май</t>
  </si>
  <si>
    <t>05</t>
  </si>
  <si>
    <t>OKTMO_NAME</t>
  </si>
  <si>
    <t>Белгородская область</t>
  </si>
  <si>
    <t>июнь</t>
  </si>
  <si>
    <t>06</t>
  </si>
  <si>
    <t>ORG_NAME</t>
  </si>
  <si>
    <t>1.3</t>
  </si>
  <si>
    <t xml:space="preserve">Основные средства </t>
  </si>
  <si>
    <t>1130</t>
  </si>
  <si>
    <t>Брянская область</t>
  </si>
  <si>
    <t>июль</t>
  </si>
  <si>
    <t>07</t>
  </si>
  <si>
    <t>INN_NAME</t>
  </si>
  <si>
    <t>1.4</t>
  </si>
  <si>
    <t>Доходные вложения в материальные ценности</t>
  </si>
  <si>
    <t>1140</t>
  </si>
  <si>
    <t>Владимирская область</t>
  </si>
  <si>
    <t>август</t>
  </si>
  <si>
    <t>08</t>
  </si>
  <si>
    <t>KPP_NAME</t>
  </si>
  <si>
    <t>1.5</t>
  </si>
  <si>
    <t>Финансовые вложения</t>
  </si>
  <si>
    <t>1150</t>
  </si>
  <si>
    <t>Волгоградская область</t>
  </si>
  <si>
    <t>сентябрь</t>
  </si>
  <si>
    <t>09</t>
  </si>
  <si>
    <t>1.6</t>
  </si>
  <si>
    <t>Отложенные налоговые активы</t>
  </si>
  <si>
    <t>1160</t>
  </si>
  <si>
    <t>Вологодская область</t>
  </si>
  <si>
    <t>октябрь</t>
  </si>
  <si>
    <t>XML_MR_MO_OKTMO_LIST_TAG_NAMES</t>
  </si>
  <si>
    <t>1.7</t>
  </si>
  <si>
    <t>Прочие внеоборотные активы</t>
  </si>
  <si>
    <t>1170</t>
  </si>
  <si>
    <t>Воронежская область</t>
  </si>
  <si>
    <t>ноябрь</t>
  </si>
  <si>
    <t>1.8</t>
  </si>
  <si>
    <t>ИТОГО по разделу I</t>
  </si>
  <si>
    <t>1100</t>
  </si>
  <si>
    <t>г.Байконур</t>
  </si>
  <si>
    <t>декабрь</t>
  </si>
  <si>
    <t>г. Москва</t>
  </si>
  <si>
    <t>Диапазоны с показателями - зависят от года /active_part1_2012/</t>
  </si>
  <si>
    <t>г.Санкт-Петербург</t>
  </si>
  <si>
    <t>г.Севастополь</t>
  </si>
  <si>
    <t>Еврейская автономная область</t>
  </si>
  <si>
    <t>TemplateState</t>
  </si>
  <si>
    <t>Забайкальский край</t>
  </si>
  <si>
    <t>FORMED</t>
  </si>
  <si>
    <t>Нематериальные поисковые активы</t>
  </si>
  <si>
    <t>Ивановская область</t>
  </si>
  <si>
    <t>Формулы с листов Актив и Пассив</t>
  </si>
  <si>
    <t>Материальные поисковые активы</t>
  </si>
  <si>
    <t>Иркутская область</t>
  </si>
  <si>
    <t>LINE_1100</t>
  </si>
  <si>
    <t>Кабардино-Балкарская республика</t>
  </si>
  <si>
    <t>LINE_1200</t>
  </si>
  <si>
    <t>Калининградская область</t>
  </si>
  <si>
    <t>LINE_1600</t>
  </si>
  <si>
    <t>Калужская область</t>
  </si>
  <si>
    <t>LINE_1300</t>
  </si>
  <si>
    <t>1180</t>
  </si>
  <si>
    <t>Камчатский край</t>
  </si>
  <si>
    <t>LINE_1400</t>
  </si>
  <si>
    <t>1.9</t>
  </si>
  <si>
    <t>1190</t>
  </si>
  <si>
    <t>Карачаево-Черкесская республика</t>
  </si>
  <si>
    <t>LINE_1500</t>
  </si>
  <si>
    <t>1.10</t>
  </si>
  <si>
    <t>Кемеровская область</t>
  </si>
  <si>
    <t>LINE_1700</t>
  </si>
  <si>
    <t>Кировская область</t>
  </si>
  <si>
    <t>Костромская область</t>
  </si>
  <si>
    <t>LINE_YELLOW</t>
  </si>
  <si>
    <t>Краснодарский край</t>
  </si>
  <si>
    <t>Красноярский край</t>
  </si>
  <si>
    <t>LINE_YELLOW_ALL</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</si>
  <si>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</si>
  <si>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</si>
  <si>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</si>
  <si>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</si>
  <si>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</si>
  <si>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</si>
  <si>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</si>
  <si>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</si>
  <si>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</si>
  <si>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</si>
  <si>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</si>
  <si>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</si>
  <si>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</si>
  <si>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</si>
  <si>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</si>
  <si>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</si>
  <si>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</si>
  <si>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</si>
  <si>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</si>
  <si>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</si>
  <si>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</si>
  <si>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</si>
  <si>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</si>
  <si>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</si>
  <si>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</si>
  <si>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</si>
  <si>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</si>
  <si>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</si>
  <si>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</si>
  <si>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</si>
  <si>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</si>
  <si>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</si>
  <si>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</si>
  <si>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</si>
  <si>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</si>
  <si>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</si>
  <si>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</si>
  <si>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</si>
  <si>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</si>
  <si>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</si>
  <si>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</si>
  <si>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</si>
  <si>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</si>
  <si>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</si>
  <si>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</si>
  <si>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</si>
  <si>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</si>
  <si>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</si>
  <si>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</si>
  <si>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</si>
  <si>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</si>
  <si>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</si>
  <si>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</si>
  <si>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</si>
  <si>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</si>
  <si>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</si>
  <si>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</si>
  <si>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RST_ORG_ID</t>
  </si>
  <si>
    <t>28424855</t>
  </si>
  <si>
    <t>OOO "ТеплоГазСервис"</t>
  </si>
  <si>
    <t>5409229286</t>
  </si>
  <si>
    <t>540901001</t>
  </si>
  <si>
    <t>Маслянинский муниципальный округ</t>
  </si>
  <si>
    <t>50536000</t>
  </si>
  <si>
    <t>31816831</t>
  </si>
  <si>
    <t>АДМИНИСТРАЦИЯ МАСЛЯНИНСКОГО МУНИЦИПАЛЬНОГО ОКРУГА НОВОСИБИРСКОЙ ОБЛАСТИ</t>
  </si>
  <si>
    <t>5473018860</t>
  </si>
  <si>
    <t>547301001</t>
  </si>
  <si>
    <t>Новосибирский муниципальный район</t>
  </si>
  <si>
    <t>50640000</t>
  </si>
  <si>
    <t>Толмачевское</t>
  </si>
  <si>
    <t>50640443</t>
  </si>
  <si>
    <t>31675988</t>
  </si>
  <si>
    <t>АНО "СОЦИАЛЬНЫЙ МЕДИКО-ФАРМАЦЕВТИЧЕСКИЙ ЦЕНТР"</t>
  </si>
  <si>
    <t>5433198590</t>
  </si>
  <si>
    <t>543301001</t>
  </si>
  <si>
    <t>Барышевское</t>
  </si>
  <si>
    <t>50640402</t>
  </si>
  <si>
    <t>30933649</t>
  </si>
  <si>
    <t>АО "АРЖС НСО"</t>
  </si>
  <si>
    <t>5406570272</t>
  </si>
  <si>
    <t>540501001</t>
  </si>
  <si>
    <t>Карасукский муниципальный район</t>
  </si>
  <si>
    <t>50617000</t>
  </si>
  <si>
    <t>Чернокурьинское</t>
  </si>
  <si>
    <t>50617428</t>
  </si>
  <si>
    <t>26373803</t>
  </si>
  <si>
    <t>АО "АФ Морозовская"</t>
  </si>
  <si>
    <t>5422100820</t>
  </si>
  <si>
    <t>542201001</t>
  </si>
  <si>
    <t/>
  </si>
  <si>
    <t>26524393</t>
  </si>
  <si>
    <t>АО "АтомЭнергоСбыт"</t>
  </si>
  <si>
    <t>7704228075</t>
  </si>
  <si>
    <t>772501001</t>
  </si>
  <si>
    <t>31507543</t>
  </si>
  <si>
    <t>АО "Атомэнергопромсбыт"</t>
  </si>
  <si>
    <t>7725828549</t>
  </si>
  <si>
    <t>775050001</t>
  </si>
  <si>
    <t>Город Обь</t>
  </si>
  <si>
    <t>50717000</t>
  </si>
  <si>
    <t>28061761</t>
  </si>
  <si>
    <t>АО "Аэро Новосибирск"</t>
  </si>
  <si>
    <t>5448106217</t>
  </si>
  <si>
    <t>544801001</t>
  </si>
  <si>
    <t>26429329</t>
  </si>
  <si>
    <t>АО "Аэропорт Толмачево"</t>
  </si>
  <si>
    <t>5448100208</t>
  </si>
  <si>
    <t>Баганский муниципальный район</t>
  </si>
  <si>
    <t>50603000</t>
  </si>
  <si>
    <t>Баганское</t>
  </si>
  <si>
    <t>50603404</t>
  </si>
  <si>
    <t>31324327</t>
  </si>
  <si>
    <t>АО "БАГАНСКИЙ ЛЕСХОЗ"</t>
  </si>
  <si>
    <t>5417360510</t>
  </si>
  <si>
    <t>541701001</t>
  </si>
  <si>
    <t>Город Бердск</t>
  </si>
  <si>
    <t>50708000</t>
  </si>
  <si>
    <t>31324681</t>
  </si>
  <si>
    <t>АО "БЕРДСКИЙ ЛЕСХОЗ"</t>
  </si>
  <si>
    <t>5445258934</t>
  </si>
  <si>
    <t>544501001</t>
  </si>
  <si>
    <t>31340827</t>
  </si>
  <si>
    <t>АО "Береговое-Энерго"</t>
  </si>
  <si>
    <t>5405044510</t>
  </si>
  <si>
    <t>Тогучинский муниципальный район</t>
  </si>
  <si>
    <t>50652000</t>
  </si>
  <si>
    <t>Поселок Горный</t>
  </si>
  <si>
    <t>50652153</t>
  </si>
  <si>
    <t>26458913</t>
  </si>
  <si>
    <t>АО "БетЭлТранс" в лице Горновского завода СЖБ - филиала АО "БЭТ"</t>
  </si>
  <si>
    <t>7708669867</t>
  </si>
  <si>
    <t>543802001</t>
  </si>
  <si>
    <t>31328945</t>
  </si>
  <si>
    <t>АО "ВЕКТОР-МЕДИКА"</t>
  </si>
  <si>
    <t>5407167605</t>
  </si>
  <si>
    <t>540701001</t>
  </si>
  <si>
    <t>30401246</t>
  </si>
  <si>
    <t>АО "ГУ ЖКХ"</t>
  </si>
  <si>
    <t>5116000922</t>
  </si>
  <si>
    <t>540645001</t>
  </si>
  <si>
    <t>Болотнинский муниципальный район</t>
  </si>
  <si>
    <t>50606000</t>
  </si>
  <si>
    <t>Город Болотное</t>
  </si>
  <si>
    <t>50606101</t>
  </si>
  <si>
    <t>26373718</t>
  </si>
  <si>
    <t>АО "Горводоканал" г.Болотное</t>
  </si>
  <si>
    <t>5413113090</t>
  </si>
  <si>
    <t>541301001</t>
  </si>
  <si>
    <t>Мошковский муниципальный район</t>
  </si>
  <si>
    <t>50638000</t>
  </si>
  <si>
    <t>Дубровинское</t>
  </si>
  <si>
    <t>50638407</t>
  </si>
  <si>
    <t>31325687</t>
  </si>
  <si>
    <t>АО "ДУБРОВИНСКИЙ ЛЕСХОЗ"</t>
  </si>
  <si>
    <t>5432213044</t>
  </si>
  <si>
    <t>543201001</t>
  </si>
  <si>
    <t>Доволенский муниципальный район</t>
  </si>
  <si>
    <t>50610000</t>
  </si>
  <si>
    <t>Доволенское</t>
  </si>
  <si>
    <t>50610407</t>
  </si>
  <si>
    <t>31324784</t>
  </si>
  <si>
    <t>АО "Доволенский лесхоз"</t>
  </si>
  <si>
    <t>5420103801</t>
  </si>
  <si>
    <t>542001001</t>
  </si>
  <si>
    <t>Здвинский муниципальный район</t>
  </si>
  <si>
    <t>50613000</t>
  </si>
  <si>
    <t>Здвинское</t>
  </si>
  <si>
    <t>50613407</t>
  </si>
  <si>
    <t>31324647</t>
  </si>
  <si>
    <t>АО "ЗДВИНСКИЙ ЛЕСХОЗ"</t>
  </si>
  <si>
    <t>5421110865</t>
  </si>
  <si>
    <t>542101001</t>
  </si>
  <si>
    <t>31697113</t>
  </si>
  <si>
    <t>АО "ИПФ</t>
  </si>
  <si>
    <t>5408106299</t>
  </si>
  <si>
    <t>540801001</t>
  </si>
  <si>
    <t>Ивановское</t>
  </si>
  <si>
    <t>50603410</t>
  </si>
  <si>
    <t>26373746</t>
  </si>
  <si>
    <t>АО "Ивановское"</t>
  </si>
  <si>
    <t>5417100350</t>
  </si>
  <si>
    <t>Кузнецовский сельсовет</t>
  </si>
  <si>
    <t>50603414</t>
  </si>
  <si>
    <t>26373749</t>
  </si>
  <si>
    <t>АО "Искра"</t>
  </si>
  <si>
    <t>5417104273</t>
  </si>
  <si>
    <t>Куйбышевский муниципальный район</t>
  </si>
  <si>
    <t>50630000</t>
  </si>
  <si>
    <t>Куйбышевское</t>
  </si>
  <si>
    <t>50630425</t>
  </si>
  <si>
    <t>31325553</t>
  </si>
  <si>
    <t>АО "КУЙБЫШЕВСКИЙ ЛЕСХОЗ"</t>
  </si>
  <si>
    <t>5452115133</t>
  </si>
  <si>
    <t>545201001</t>
  </si>
  <si>
    <t>Октябрьское</t>
  </si>
  <si>
    <t>50617416</t>
  </si>
  <si>
    <t>26373807</t>
  </si>
  <si>
    <t>АО "Калачинское"</t>
  </si>
  <si>
    <t>5422101038</t>
  </si>
  <si>
    <t>Краснозерский муниципальный район</t>
  </si>
  <si>
    <t>50627000</t>
  </si>
  <si>
    <t>Поселок Краснозерское</t>
  </si>
  <si>
    <t>50627151</t>
  </si>
  <si>
    <t>26358677</t>
  </si>
  <si>
    <t>АО "Краснозерскавтотранс-1"</t>
  </si>
  <si>
    <t>5427101151</t>
  </si>
  <si>
    <t>542701001</t>
  </si>
  <si>
    <t>Криводановское</t>
  </si>
  <si>
    <t>50640419</t>
  </si>
  <si>
    <t>26373901</t>
  </si>
  <si>
    <t>АО "Кудряшовское"</t>
  </si>
  <si>
    <t>5433142195</t>
  </si>
  <si>
    <t>Купинский муниципальный район</t>
  </si>
  <si>
    <t>50632000</t>
  </si>
  <si>
    <t>Город Купино</t>
  </si>
  <si>
    <t>50632101</t>
  </si>
  <si>
    <t>26450597</t>
  </si>
  <si>
    <t>АО "Купинский молочный комбинат"</t>
  </si>
  <si>
    <t>5429100523</t>
  </si>
  <si>
    <t>542901001</t>
  </si>
  <si>
    <t>Палецкое</t>
  </si>
  <si>
    <t>50603418</t>
  </si>
  <si>
    <t>26373745</t>
  </si>
  <si>
    <t>АО "Лепокуровское"</t>
  </si>
  <si>
    <t>5417100335</t>
  </si>
  <si>
    <t>Мирновское</t>
  </si>
  <si>
    <t>50652437</t>
  </si>
  <si>
    <t>31325848</t>
  </si>
  <si>
    <t>АО "МИРНОВСКИЙ ЛЕСХОЗ"</t>
  </si>
  <si>
    <t>5438319015</t>
  </si>
  <si>
    <t>543801001</t>
  </si>
  <si>
    <t>31433939</t>
  </si>
  <si>
    <t>АО "Мелодия здоровья"</t>
  </si>
  <si>
    <t>5408238954</t>
  </si>
  <si>
    <t>Убинский муниципальный район</t>
  </si>
  <si>
    <t>50654000</t>
  </si>
  <si>
    <t>Убинское</t>
  </si>
  <si>
    <t>50654440</t>
  </si>
  <si>
    <t>31324706</t>
  </si>
  <si>
    <t>АО "Михайловский лесхоз"</t>
  </si>
  <si>
    <t>5439000768</t>
  </si>
  <si>
    <t>543901001</t>
  </si>
  <si>
    <t>26318876</t>
  </si>
  <si>
    <t>АО "Мосэнергосбыт"</t>
  </si>
  <si>
    <t>7736520080</t>
  </si>
  <si>
    <t>997650001</t>
  </si>
  <si>
    <t>Город Искитим</t>
  </si>
  <si>
    <t>50712000</t>
  </si>
  <si>
    <t>26499894</t>
  </si>
  <si>
    <t>АО "НЗИВ"</t>
  </si>
  <si>
    <t>5446013327</t>
  </si>
  <si>
    <t>544601001</t>
  </si>
  <si>
    <t>26358518</t>
  </si>
  <si>
    <t>АО "НИИЭП"</t>
  </si>
  <si>
    <t>5406695419</t>
  </si>
  <si>
    <t>26499889</t>
  </si>
  <si>
    <t>АО "НМЗ "Искра"</t>
  </si>
  <si>
    <t>5410039642</t>
  </si>
  <si>
    <t>541001001</t>
  </si>
  <si>
    <t>26358500</t>
  </si>
  <si>
    <t>АО "НПЗ"</t>
  </si>
  <si>
    <t>5402534361</t>
  </si>
  <si>
    <t>540201001</t>
  </si>
  <si>
    <t>28815605</t>
  </si>
  <si>
    <t>АО "НПК "Катрен"</t>
  </si>
  <si>
    <t>5408130693</t>
  </si>
  <si>
    <t>26499952</t>
  </si>
  <si>
    <t>АО "НСЗ"</t>
  </si>
  <si>
    <t>5409231687</t>
  </si>
  <si>
    <t>Кубовинское</t>
  </si>
  <si>
    <t>50640422</t>
  </si>
  <si>
    <t>28148595</t>
  </si>
  <si>
    <t>АО "Нефтебаза Красный Яр"</t>
  </si>
  <si>
    <t>5433162963</t>
  </si>
  <si>
    <t>Искитимский муниципальный район</t>
  </si>
  <si>
    <t>50615000</t>
  </si>
  <si>
    <t>Евсинское</t>
  </si>
  <si>
    <t>50615413</t>
  </si>
  <si>
    <t>28454595</t>
  </si>
  <si>
    <t>АО "Новосибирская птицефабрика"</t>
  </si>
  <si>
    <t>5443115916</t>
  </si>
  <si>
    <t>544301001</t>
  </si>
  <si>
    <t>31595651</t>
  </si>
  <si>
    <t>АО "Новосибирский КБК"</t>
  </si>
  <si>
    <t>5402483815</t>
  </si>
  <si>
    <t>26358496</t>
  </si>
  <si>
    <t>АО "Новосибирский мясоконсервный комбинат"</t>
  </si>
  <si>
    <t>5402100043</t>
  </si>
  <si>
    <t>26319041</t>
  </si>
  <si>
    <t>АО "Новосибирскэнергосбыт"</t>
  </si>
  <si>
    <t>5407025576</t>
  </si>
  <si>
    <t>31186746</t>
  </si>
  <si>
    <t>АО "Новосибхимфарм"</t>
  </si>
  <si>
    <t>5405101302</t>
  </si>
  <si>
    <t>30813578</t>
  </si>
  <si>
    <t>АО "ОМК Стальной путь"</t>
  </si>
  <si>
    <t>7708737500</t>
  </si>
  <si>
    <t>541345001</t>
  </si>
  <si>
    <t>26322163</t>
  </si>
  <si>
    <t>АО "ОЭК"</t>
  </si>
  <si>
    <t>7810258843</t>
  </si>
  <si>
    <t>781301001</t>
  </si>
  <si>
    <t>31301926</t>
  </si>
  <si>
    <t>АО "ПО "Север"</t>
  </si>
  <si>
    <t>5410079229</t>
  </si>
  <si>
    <t>31311435</t>
  </si>
  <si>
    <t>АО "ППЖТ Юбилейное"</t>
  </si>
  <si>
    <t>5401950464</t>
  </si>
  <si>
    <t>540101001</t>
  </si>
  <si>
    <t>Сузунский муниципальный район</t>
  </si>
  <si>
    <t>50648000</t>
  </si>
  <si>
    <t>Поселок Сузун</t>
  </si>
  <si>
    <t>50648151</t>
  </si>
  <si>
    <t>31328949</t>
  </si>
  <si>
    <t>АО "ПФК ОБНОВЛЕНИЕ"</t>
  </si>
  <si>
    <t>5408151534</t>
  </si>
  <si>
    <t>543601001</t>
  </si>
  <si>
    <t>26358845</t>
  </si>
  <si>
    <t>АО "Птицефабрика "Евсинская"</t>
  </si>
  <si>
    <t>5443001027</t>
  </si>
  <si>
    <t>Коченевский муниципальный район</t>
  </si>
  <si>
    <t>50623000</t>
  </si>
  <si>
    <t>Прокудское</t>
  </si>
  <si>
    <t>50623422</t>
  </si>
  <si>
    <t>26358655</t>
  </si>
  <si>
    <t>АО "Птицефабрика Чикская"</t>
  </si>
  <si>
    <t>5425001169</t>
  </si>
  <si>
    <t>542501001</t>
  </si>
  <si>
    <t>30792807</t>
  </si>
  <si>
    <t>АО "РОСТА"</t>
  </si>
  <si>
    <t>7726320638</t>
  </si>
  <si>
    <t>540243001</t>
  </si>
  <si>
    <t>26320181</t>
  </si>
  <si>
    <t>АО "Региональные электрические сети"</t>
  </si>
  <si>
    <t>5406291470</t>
  </si>
  <si>
    <t>546050001</t>
  </si>
  <si>
    <t>31329032</t>
  </si>
  <si>
    <t>АО "САНТЭНС СЕРВИС"</t>
  </si>
  <si>
    <t>7729502499</t>
  </si>
  <si>
    <t>772901001</t>
  </si>
  <si>
    <t>26853010</t>
  </si>
  <si>
    <t>АО "СГК-Новосибирск"</t>
  </si>
  <si>
    <t>5405270340</t>
  </si>
  <si>
    <t>Северный муниципальный район</t>
  </si>
  <si>
    <t>50644000</t>
  </si>
  <si>
    <t>Северное</t>
  </si>
  <si>
    <t>50644425</t>
  </si>
  <si>
    <t>31325747</t>
  </si>
  <si>
    <t>АО "СЕВЕРНЫЙ ЛЕСХОЗ"</t>
  </si>
  <si>
    <t>5435111805</t>
  </si>
  <si>
    <t>543501001</t>
  </si>
  <si>
    <t>27967660</t>
  </si>
  <si>
    <t>АО "СПЖТ"</t>
  </si>
  <si>
    <t>5406015374</t>
  </si>
  <si>
    <t>540401001</t>
  </si>
  <si>
    <t>31325762</t>
  </si>
  <si>
    <t>АО "СУЗУНСКИЙ ЛЕСХОЗ"</t>
  </si>
  <si>
    <t>5436109774</t>
  </si>
  <si>
    <t>Кайгородское</t>
  </si>
  <si>
    <t>50627409</t>
  </si>
  <si>
    <t>26449914</t>
  </si>
  <si>
    <t>АО "Санаторий "Краснозерский"</t>
  </si>
  <si>
    <t>5427106382</t>
  </si>
  <si>
    <t>26358523</t>
  </si>
  <si>
    <t>АО "Сибирьгазсервис"</t>
  </si>
  <si>
    <t>5407121939</t>
  </si>
  <si>
    <t>26519096</t>
  </si>
  <si>
    <t>АО "Система"</t>
  </si>
  <si>
    <t>4205173700</t>
  </si>
  <si>
    <t>420501001</t>
  </si>
  <si>
    <t>31800884</t>
  </si>
  <si>
    <t>АО "Спецавтохозяйство"</t>
  </si>
  <si>
    <t>5403086426</t>
  </si>
  <si>
    <t>540301001</t>
  </si>
  <si>
    <t>31136249</t>
  </si>
  <si>
    <t>АО "ТРАНСЕРВИС"</t>
  </si>
  <si>
    <t>5407181328</t>
  </si>
  <si>
    <t>31143601</t>
  </si>
  <si>
    <t>АО "Томскнефтепродукт" ВНК</t>
  </si>
  <si>
    <t>7017004060</t>
  </si>
  <si>
    <t>701701001</t>
  </si>
  <si>
    <t>26427149</t>
  </si>
  <si>
    <t>АО "Транснефть-Западная Сибирь"</t>
  </si>
  <si>
    <t>5502020634</t>
  </si>
  <si>
    <t>Чулымский муниципальный район</t>
  </si>
  <si>
    <t>50659000</t>
  </si>
  <si>
    <t>Город Чулым</t>
  </si>
  <si>
    <t>50659101</t>
  </si>
  <si>
    <t>26534686</t>
  </si>
  <si>
    <t>АО "Транснефть-Западная Сибирь" - Филиал НРНУ</t>
  </si>
  <si>
    <t>544232001</t>
  </si>
  <si>
    <t>Сокурское</t>
  </si>
  <si>
    <t>50638419</t>
  </si>
  <si>
    <t>28870283</t>
  </si>
  <si>
    <t>550101001</t>
  </si>
  <si>
    <t>27556216</t>
  </si>
  <si>
    <t>АО "Управляющая компания "Промышленно-логистический парк"</t>
  </si>
  <si>
    <t>5448452150</t>
  </si>
  <si>
    <t>26651092</t>
  </si>
  <si>
    <t>АО "ФПК"</t>
  </si>
  <si>
    <t>7708709686</t>
  </si>
  <si>
    <t>540743001</t>
  </si>
  <si>
    <t>28816328</t>
  </si>
  <si>
    <t>АО "ЦЕНТР ВНЕДРЕНИЯ "ПРОТЕК"</t>
  </si>
  <si>
    <t>7724053916</t>
  </si>
  <si>
    <t>540403001</t>
  </si>
  <si>
    <t>Чановский муниципальный район</t>
  </si>
  <si>
    <t>50656000</t>
  </si>
  <si>
    <t>Поселок Чаны</t>
  </si>
  <si>
    <t>50656151</t>
  </si>
  <si>
    <t>31325960</t>
  </si>
  <si>
    <t>АО "ЧАНОВСКИЙ ЛЕСХОЗ"</t>
  </si>
  <si>
    <t>5415106317</t>
  </si>
  <si>
    <t>541501001</t>
  </si>
  <si>
    <t>31418566</t>
  </si>
  <si>
    <t>АО "ЧАНОВСКИЙ ЭЛЕВАТОР"</t>
  </si>
  <si>
    <t>5415100837</t>
  </si>
  <si>
    <t>27566810</t>
  </si>
  <si>
    <t>АО "ЭКСПРЕСС-ПРИГОРОД"</t>
  </si>
  <si>
    <t>5407193789</t>
  </si>
  <si>
    <t>рабочий поселок Краснообск</t>
  </si>
  <si>
    <t>50640154</t>
  </si>
  <si>
    <t>31567709</t>
  </si>
  <si>
    <t>АО "Энергетик"</t>
  </si>
  <si>
    <t>5410092660</t>
  </si>
  <si>
    <t>28157835</t>
  </si>
  <si>
    <t>АО «НЗПП Восток"</t>
  </si>
  <si>
    <t>5402546039</t>
  </si>
  <si>
    <t>Барабинский муниципальный район</t>
  </si>
  <si>
    <t>50604000</t>
  </si>
  <si>
    <t>Город Барабинск</t>
  </si>
  <si>
    <t>50604101</t>
  </si>
  <si>
    <t>26358897</t>
  </si>
  <si>
    <t>АО «Транснефть-Западная Сибирь» - Филиал Омское РНУ</t>
  </si>
  <si>
    <t>545132002</t>
  </si>
  <si>
    <t>31194290</t>
  </si>
  <si>
    <t>АО «Электросигнал»</t>
  </si>
  <si>
    <t>5405116919</t>
  </si>
  <si>
    <t>31679785</t>
  </si>
  <si>
    <t>АО МЕДИЦИНСКИЙ ЦЕНТР "АВИЦЕННА"</t>
  </si>
  <si>
    <t>5406137478</t>
  </si>
  <si>
    <t>28039622</t>
  </si>
  <si>
    <t>АО ПЖТ "Луч"</t>
  </si>
  <si>
    <t>5403102290</t>
  </si>
  <si>
    <t>31324416</t>
  </si>
  <si>
    <t>АО"БОЛОТНИНСКИЙ ЛЕСХОЗ"</t>
  </si>
  <si>
    <t>5413113767</t>
  </si>
  <si>
    <t>Борцовское</t>
  </si>
  <si>
    <t>50652402</t>
  </si>
  <si>
    <t>31449379</t>
  </si>
  <si>
    <t>Акционерное общество "Борцово"</t>
  </si>
  <si>
    <t>5438001590</t>
  </si>
  <si>
    <t>31421546</t>
  </si>
  <si>
    <t>Акционерное общество "Тандер"</t>
  </si>
  <si>
    <t>2310031475</t>
  </si>
  <si>
    <t>997350001</t>
  </si>
  <si>
    <t>26358580</t>
  </si>
  <si>
    <t>Баганское МУП "Тепло"</t>
  </si>
  <si>
    <t>5417104820</t>
  </si>
  <si>
    <t>27202096</t>
  </si>
  <si>
    <t>Беляев Адрей Анатольевич</t>
  </si>
  <si>
    <t>544506453820</t>
  </si>
  <si>
    <t>отсутствует</t>
  </si>
  <si>
    <t>28870936</t>
  </si>
  <si>
    <t>ВОЙСКОВАЯ ЧАСТЬ 6749</t>
  </si>
  <si>
    <t>5410125482</t>
  </si>
  <si>
    <t>26467633</t>
  </si>
  <si>
    <t>Вагонное ремонтное депо Болотная  филиала ОАО "РЖД"</t>
  </si>
  <si>
    <t>7708503727</t>
  </si>
  <si>
    <t>540731025</t>
  </si>
  <si>
    <t>26358865</t>
  </si>
  <si>
    <t>ГАСУСО НСО "Обской ПНИ"</t>
  </si>
  <si>
    <t>5448454782</t>
  </si>
  <si>
    <t>Поселок Станционно-Ояшинский</t>
  </si>
  <si>
    <t>50638154</t>
  </si>
  <si>
    <t>27960241</t>
  </si>
  <si>
    <t>ГАСУСО НСО "Ояшинский дом-интернат"</t>
  </si>
  <si>
    <t>5432100428</t>
  </si>
  <si>
    <t>31679340</t>
  </si>
  <si>
    <t>ГАУ "ГОРОДСКАЯ КЛИНИЧЕСКАЯ ПОЛИКЛИНИКА № 1"</t>
  </si>
  <si>
    <t>5406011309</t>
  </si>
  <si>
    <t>31523444</t>
  </si>
  <si>
    <t>ГАУ НСО "Барабинский лесхоз"</t>
  </si>
  <si>
    <t>5451007400</t>
  </si>
  <si>
    <t>545101001</t>
  </si>
  <si>
    <t>Венгеровский муниципальный район</t>
  </si>
  <si>
    <t>50608000</t>
  </si>
  <si>
    <t>Венгеровское</t>
  </si>
  <si>
    <t>50608402</t>
  </si>
  <si>
    <t>31523419</t>
  </si>
  <si>
    <t>ГАУ НСО "Венгеровский лесхоз"</t>
  </si>
  <si>
    <t>5419102722</t>
  </si>
  <si>
    <t>541901001</t>
  </si>
  <si>
    <t>31523459</t>
  </si>
  <si>
    <t>ГАУ НСО "Краснозерский лесхоз"</t>
  </si>
  <si>
    <t>5427128717</t>
  </si>
  <si>
    <t>Кудряшовское</t>
  </si>
  <si>
    <t>50640425</t>
  </si>
  <si>
    <t>31578333</t>
  </si>
  <si>
    <t>ГАУ НСО "Новосибирский лесхоз"</t>
  </si>
  <si>
    <t>5410093551</t>
  </si>
  <si>
    <t>Ордынский муниципальный район</t>
  </si>
  <si>
    <t>50642000</t>
  </si>
  <si>
    <t>Поселок Ордынское</t>
  </si>
  <si>
    <t>50642151</t>
  </si>
  <si>
    <t>31614798</t>
  </si>
  <si>
    <t>ГАУ НСО "ОРДЫНСКИЙ ЛЕСХОЗ"</t>
  </si>
  <si>
    <t>5403071042</t>
  </si>
  <si>
    <t>Татарский муниципальный район</t>
  </si>
  <si>
    <t>50650000</t>
  </si>
  <si>
    <t>Город Татарск</t>
  </si>
  <si>
    <t>50650101</t>
  </si>
  <si>
    <t>31325796</t>
  </si>
  <si>
    <t>ГАУ НСО "ТАТАРСКИЙ ЛЕСХОЗ"</t>
  </si>
  <si>
    <t>5453000135</t>
  </si>
  <si>
    <t>545301001</t>
  </si>
  <si>
    <t>31564572</t>
  </si>
  <si>
    <t>ГАУ НСО "ЧУЛЫМСКИЙ ЛЕСХОЗ"</t>
  </si>
  <si>
    <t>5442103837</t>
  </si>
  <si>
    <t>544201001</t>
  </si>
  <si>
    <t>31527807</t>
  </si>
  <si>
    <t>ГАУ НСО ССО «Новосибирский дом ветеранов»</t>
  </si>
  <si>
    <t>5402110027</t>
  </si>
  <si>
    <t>Мочищенское</t>
  </si>
  <si>
    <t>50640431</t>
  </si>
  <si>
    <t>30371530</t>
  </si>
  <si>
    <t>ГАУ СО НСО "ОКЦСАГ"</t>
  </si>
  <si>
    <t>5402120561</t>
  </si>
  <si>
    <t>27566196</t>
  </si>
  <si>
    <t>ГАУ ССО НСО "БДИ им. М.И.Калинина"</t>
  </si>
  <si>
    <t>5445008081</t>
  </si>
  <si>
    <t>Город Тогучин</t>
  </si>
  <si>
    <t>50652101</t>
  </si>
  <si>
    <t>31623866</t>
  </si>
  <si>
    <t>ГАУ ССО НСО "ТПНИ"</t>
  </si>
  <si>
    <t>5438102887</t>
  </si>
  <si>
    <t>31466613</t>
  </si>
  <si>
    <t>ГАУСО НСО НОГЦ</t>
  </si>
  <si>
    <t>5402120579</t>
  </si>
  <si>
    <t>26358539</t>
  </si>
  <si>
    <t>ГАУССО НСО "Болотнинский психоневрологический интернат"</t>
  </si>
  <si>
    <t>5413103920</t>
  </si>
  <si>
    <t>31448504</t>
  </si>
  <si>
    <t>ГАУССО НСО «Успенский психоневрологический интернат»</t>
  </si>
  <si>
    <t>5432106660</t>
  </si>
  <si>
    <t>26358590</t>
  </si>
  <si>
    <t>ГБПОУ НСО "ДАК"</t>
  </si>
  <si>
    <t>5420100230</t>
  </si>
  <si>
    <t>Мичуринское</t>
  </si>
  <si>
    <t>50615417</t>
  </si>
  <si>
    <t>31153372</t>
  </si>
  <si>
    <t>ГБПОУ НСО "Искитимский центр профессионального обучения"</t>
  </si>
  <si>
    <t>5443106012</t>
  </si>
  <si>
    <t>Кочковский муниципальный район</t>
  </si>
  <si>
    <t>50625000</t>
  </si>
  <si>
    <t>Кочковское</t>
  </si>
  <si>
    <t>50625410</t>
  </si>
  <si>
    <t>26358665</t>
  </si>
  <si>
    <t>ГБПОУ НСО "Кочковский межрайонный аграрный лицей"</t>
  </si>
  <si>
    <t>5426101462</t>
  </si>
  <si>
    <t>542601001</t>
  </si>
  <si>
    <t>31679580</t>
  </si>
  <si>
    <t>ГБУЗ " ТАТАРСКАЯ ЦЕНТРАЛЬНАЯ РАЙОННАЯ БОЛЬНИЦА ИМЕНИ 70-ЛЕТИЯ НОВОСИБИРСКОЙ ОБЛАСТИ"</t>
  </si>
  <si>
    <t>5414100880</t>
  </si>
  <si>
    <t>31679369</t>
  </si>
  <si>
    <t>ГБУЗ "БАГАНСКАЯ ЦЕНТРАЛЬНАЯ РАЙОННАЯ БОЛЬНИЦА"</t>
  </si>
  <si>
    <t>5417100825</t>
  </si>
  <si>
    <t>31679332</t>
  </si>
  <si>
    <t>ГБУЗ "БАРАБИНСКАЯ ЦЕНТРАЛЬНАЯ РАЙОННАЯ БОЛЬНИЦА"</t>
  </si>
  <si>
    <t>5444101730</t>
  </si>
  <si>
    <t>31679480</t>
  </si>
  <si>
    <t>ГБУЗ "БЕРДСКАЯ ЦЕНТРАЛЬНАЯ ГОРОДСКАЯ БОЛЬНИЦА"</t>
  </si>
  <si>
    <t>5445117267</t>
  </si>
  <si>
    <t>31679484</t>
  </si>
  <si>
    <t>ГБУЗ "БОЛОТНИНСКАЯ ЦЕНТРАЛЬНАЯ РАЙОННАЯ БОЛЬНИЦА"</t>
  </si>
  <si>
    <t>5413102589</t>
  </si>
  <si>
    <t>31679789</t>
  </si>
  <si>
    <t>ГБУЗ "ГОРОДСКАЯ БОЛЬНИЦА № 3"</t>
  </si>
  <si>
    <t>5408106411</t>
  </si>
  <si>
    <t>31679488</t>
  </si>
  <si>
    <t>ГБУЗ "ГОРОДСКАЯ БОЛЬНИЦА № 4"</t>
  </si>
  <si>
    <t>5410103658</t>
  </si>
  <si>
    <t>31679492</t>
  </si>
  <si>
    <t>ГБУЗ "ГОРОДСКАЯ ИНФЕКЦИОННАЯ КЛИНИЧЕСКАЯ БОЛЬНИЦА № 1"</t>
  </si>
  <si>
    <t>5406011002</t>
  </si>
  <si>
    <t>31679496</t>
  </si>
  <si>
    <t>ГБУЗ "ГОРОДСКАЯ КЛИНИЧЕСКАЯ БОЛЬНИЦА № 12"</t>
  </si>
  <si>
    <t>5401117816</t>
  </si>
  <si>
    <t>31679813</t>
  </si>
  <si>
    <t>ГБУЗ "ГОРОДСКАЯ КЛИНИЧЕСКАЯ БОЛЬНИЦА № 19"</t>
  </si>
  <si>
    <t>5409114246</t>
  </si>
  <si>
    <t>31679793</t>
  </si>
  <si>
    <t>ГБУЗ "ГОРОДСКАЯ КЛИНИЧЕСКАЯ ПОЛИКЛИНИКА № 14"</t>
  </si>
  <si>
    <t>5408119499</t>
  </si>
  <si>
    <t>31679504</t>
  </si>
  <si>
    <t>ГБУЗ "ГОРОДСКАЯ КЛИНИЧЕСКАЯ ПОЛИКЛИНИКА № 2"</t>
  </si>
  <si>
    <t>5405241444</t>
  </si>
  <si>
    <t>31679801</t>
  </si>
  <si>
    <t>ГБУЗ "ГОРОДСКАЯ КЛИНИЧЕСКАЯ ПОЛИКЛИНИКА № 20"</t>
  </si>
  <si>
    <t>5407015747</t>
  </si>
  <si>
    <t>31679805</t>
  </si>
  <si>
    <t>ГБУЗ "ГОРОДСКАЯ КЛИНИЧЕСКАЯ ПОЛИКЛИНИКА №21"</t>
  </si>
  <si>
    <t>5403105728</t>
  </si>
  <si>
    <t>31679809</t>
  </si>
  <si>
    <t>ГБУЗ "ГОРОДСКАЯ КЛИНИЧЕСКАЯ ПОЛИКЛИНИКА №7"</t>
  </si>
  <si>
    <t>5405148780</t>
  </si>
  <si>
    <t>31679500</t>
  </si>
  <si>
    <t>ГБУЗ "ГОРОДСКАЯ ПОЛИКЛИНИКА № 18"</t>
  </si>
  <si>
    <t>5404135852</t>
  </si>
  <si>
    <t>31679348</t>
  </si>
  <si>
    <t>ГБУЗ "ГОРОДСКАЯ ПОЛИКЛИНИКА № 24"</t>
  </si>
  <si>
    <t>5404123751</t>
  </si>
  <si>
    <t>31679508</t>
  </si>
  <si>
    <t>ГБУЗ "ДОВОЛЕНСКАЯ ЦЕНТРАЛЬНАЯ РАЙОННАЯ БОЛЬНИЦА"</t>
  </si>
  <si>
    <t>5420100254</t>
  </si>
  <si>
    <t>31679512</t>
  </si>
  <si>
    <t>ГБУЗ "ЗДВИНСКАЯ ЦЕНТРАЛЬНАЯ РАЙОННАЯ БОЛЬНИЦА"</t>
  </si>
  <si>
    <t>5421100666</t>
  </si>
  <si>
    <t>31679516</t>
  </si>
  <si>
    <t>ГБУЗ "ИСКИТИМСКАЯ ЦЕНТРАЛЬНАЯ ГОРОДСКАЯ БОЛЬНИЦА"</t>
  </si>
  <si>
    <t>5446103034</t>
  </si>
  <si>
    <t>Город Карасук</t>
  </si>
  <si>
    <t>50617101</t>
  </si>
  <si>
    <t>31679520</t>
  </si>
  <si>
    <t>ГБУЗ "КАРАСУКСКАЯ ЦЕНТРАЛЬНАЯ РАЙОННАЯ БОЛЬНИЦА"</t>
  </si>
  <si>
    <t>5422100059</t>
  </si>
  <si>
    <t>Каргатский муниципальный район</t>
  </si>
  <si>
    <t>50619000</t>
  </si>
  <si>
    <t>Город Каргат</t>
  </si>
  <si>
    <t>50619101</t>
  </si>
  <si>
    <t>31679524</t>
  </si>
  <si>
    <t>ГБУЗ "КАРГАТСКАЯ ЦЕНТРАЛЬНАЯ РАЙОННАЯ БОЛЬНИЦА"</t>
  </si>
  <si>
    <t>5423101256</t>
  </si>
  <si>
    <t>542301001</t>
  </si>
  <si>
    <t>Колыванский муниципальный район</t>
  </si>
  <si>
    <t>50621000</t>
  </si>
  <si>
    <t>Поселок Колывань</t>
  </si>
  <si>
    <t>50621151</t>
  </si>
  <si>
    <t>31679528</t>
  </si>
  <si>
    <t>ГБУЗ "КОЛЫВАНСКАЯ ЦЕНТРАЛЬНАЯ РАЙОННАЯ БОЛЬНИЦА"</t>
  </si>
  <si>
    <t>5424101636</t>
  </si>
  <si>
    <t>542401001</t>
  </si>
  <si>
    <t>31679817</t>
  </si>
  <si>
    <t>ГБУЗ "КОНСУЛЬТАТИВНО-ДИАГНОСТИЧЕСКАЯ ПОЛИКЛИНИКА № 2"</t>
  </si>
  <si>
    <t>5408183913</t>
  </si>
  <si>
    <t>Поселок Коченево</t>
  </si>
  <si>
    <t>50623151</t>
  </si>
  <si>
    <t>31679532</t>
  </si>
  <si>
    <t>ГБУЗ "КОЧЕНЕВСКАЯ ЦЕНТРАЛЬНАЯ РАЙОННАЯ БОЛЬНИЦА"</t>
  </si>
  <si>
    <t>5425102953</t>
  </si>
  <si>
    <t>31679536</t>
  </si>
  <si>
    <t>ГБУЗ "КОЧКОВСКАЯ ЦРБ"</t>
  </si>
  <si>
    <t>5426100035</t>
  </si>
  <si>
    <t>31679543</t>
  </si>
  <si>
    <t>ГБУЗ "КРАСНОЗЕРСКАЯ ЦЕНТРАЛЬНАЯ РАЙОННАЯ БОЛЬНИЦА"</t>
  </si>
  <si>
    <t>5427101031</t>
  </si>
  <si>
    <t>31679547</t>
  </si>
  <si>
    <t>ГБУЗ "КУЙБЫШЕВСКАЯ ЦЕНТРАЛЬНАЯ РАЙОННАЯ БОЛЬНИЦА"</t>
  </si>
  <si>
    <t>5447100029</t>
  </si>
  <si>
    <t>31679237</t>
  </si>
  <si>
    <t>ГБУЗ "КУПИНСКАЯ ЦЕНТРАЛЬНАЯ РАЙОННАЯ БОЛЬНИЦА"</t>
  </si>
  <si>
    <t>5429100611</t>
  </si>
  <si>
    <t>Кыштовский муниципальный район</t>
  </si>
  <si>
    <t>50634000</t>
  </si>
  <si>
    <t>Кыштовское</t>
  </si>
  <si>
    <t>50634431</t>
  </si>
  <si>
    <t>31679551</t>
  </si>
  <si>
    <t>ГБУЗ "КЫШТОВСКАЯ ЦЕНТРАЛЬНАЯ РАЙОННАЯ БОЛЬНИЦА"</t>
  </si>
  <si>
    <t>5430100422</t>
  </si>
  <si>
    <t>543001001</t>
  </si>
  <si>
    <t>Поселок Линево</t>
  </si>
  <si>
    <t>50615152</t>
  </si>
  <si>
    <t>31679344</t>
  </si>
  <si>
    <t>ГБУЗ "ЛИНЕВСКАЯ РАЙОННАЯ БОЛЬНИЦА"</t>
  </si>
  <si>
    <t>5443106157</t>
  </si>
  <si>
    <t>Маслянинский муниципальный район</t>
  </si>
  <si>
    <t>50636000</t>
  </si>
  <si>
    <t>Поселок Маслянино</t>
  </si>
  <si>
    <t>50636151</t>
  </si>
  <si>
    <t>31680504</t>
  </si>
  <si>
    <t>ГБУЗ "МАСЛЯНИНСКАЯ ЦЕНТРАЛЬНАЯ РАЙОННАЯ БОЛЬНИЦА"</t>
  </si>
  <si>
    <t>5431104010</t>
  </si>
  <si>
    <t>543101001</t>
  </si>
  <si>
    <t>Поселок Мошково</t>
  </si>
  <si>
    <t>50638151</t>
  </si>
  <si>
    <t>31679565</t>
  </si>
  <si>
    <t>ГБУЗ "МОШКОВСКАЯ ЦЕНТРАЛЬНАЯ РАЙОННАЯ БОЛЬНИЦА"</t>
  </si>
  <si>
    <t>5432100065</t>
  </si>
  <si>
    <t>Посёлок Кольцово</t>
  </si>
  <si>
    <t>50740000</t>
  </si>
  <si>
    <t>31679568</t>
  </si>
  <si>
    <t>ГБУЗ "НОВОСИБИРСКАЯ КЛИНИЧЕСКАЯ РАЙОННАЯ БОЛЬНИЦА №1"</t>
  </si>
  <si>
    <t>5433137780</t>
  </si>
  <si>
    <t>31679830</t>
  </si>
  <si>
    <t>ГБУЗ "НОВОСИБИРСКАЯ ОБЛАСТНАЯ СТОМАТОЛОГИЧЕСКАЯ ПОЛИКЛИНИКА"</t>
  </si>
  <si>
    <t>5448100110</t>
  </si>
  <si>
    <t>31679572</t>
  </si>
  <si>
    <t>ГБУЗ "ОБСКАЯ ЦЕНТРАЛЬНАЯ ГОРОДСКАЯ БОЛЬНИЦА"</t>
  </si>
  <si>
    <t>5448100399</t>
  </si>
  <si>
    <t>31679462</t>
  </si>
  <si>
    <t>ГБУЗ "ОРДЫНСКАЯ ЦЕНТРАЛЬНАЯ РАЙОННАЯ БОЛЬНИЦА"</t>
  </si>
  <si>
    <t>5434100769</t>
  </si>
  <si>
    <t>543401001</t>
  </si>
  <si>
    <t>31679576</t>
  </si>
  <si>
    <t>ГБУЗ "СЕВЕРНАЯ ЦЕНТРАЛЬНАЯ РАЙОННАЯ БОЛЬНИЦА"</t>
  </si>
  <si>
    <t>5435100232</t>
  </si>
  <si>
    <t>31679336</t>
  </si>
  <si>
    <t>ГБУЗ "СУЗУНСКАЯ ЦЕНТРАЛЬНАЯ РАЙОННАЯ БОЛЬНИЦА"</t>
  </si>
  <si>
    <t>5436106406</t>
  </si>
  <si>
    <t>31679584</t>
  </si>
  <si>
    <t>ГБУЗ "ТОГУЧИНСКАЯ ЦЕНТРАЛЬНАЯ РАЙОННАЯ БОЛЬНИЦА"</t>
  </si>
  <si>
    <t>5438104098</t>
  </si>
  <si>
    <t>31679588</t>
  </si>
  <si>
    <t>ГБУЗ "УБИНСКАЯ ЦЕНТРАЛЬНАЯ РАЙОННАЯ БОЛЬНИЦА"</t>
  </si>
  <si>
    <t>5439100547</t>
  </si>
  <si>
    <t>Усть-Таркский муниципальный район</t>
  </si>
  <si>
    <t>50655000</t>
  </si>
  <si>
    <t>Усть-Таркское</t>
  </si>
  <si>
    <t>50655425</t>
  </si>
  <si>
    <t>31679592</t>
  </si>
  <si>
    <t>ГБУЗ "УСТЬ-ТАРКСКАЯ ЦЕНТРАЛЬНАЯ РАЙОННАЯ БОЛЬНИЦА"</t>
  </si>
  <si>
    <t>5416100854</t>
  </si>
  <si>
    <t>541601001</t>
  </si>
  <si>
    <t>31679596</t>
  </si>
  <si>
    <t>ГБУЗ "ЧАНОВСКАЯ ЦЕНТРАЛЬНАЯ РАЙОННАЯ БОЛЬНИЦА"</t>
  </si>
  <si>
    <t>5415100932</t>
  </si>
  <si>
    <t>Черепановский муниципальный район</t>
  </si>
  <si>
    <t>50657000</t>
  </si>
  <si>
    <t>Город Черепаново</t>
  </si>
  <si>
    <t>50657101</t>
  </si>
  <si>
    <t>31679600</t>
  </si>
  <si>
    <t>ГБУЗ "ЧЕРЕПАНОВСКАЯ ЦЕНТРАЛЬНАЯ РАЙОННАЯ БОЛЬНИЦА"</t>
  </si>
  <si>
    <t>5440102612</t>
  </si>
  <si>
    <t>544001001</t>
  </si>
  <si>
    <t>Чистоозерный муниципальный район</t>
  </si>
  <si>
    <t>50658000</t>
  </si>
  <si>
    <t>Поселок Чистоозерное</t>
  </si>
  <si>
    <t>50658151</t>
  </si>
  <si>
    <t>31679625</t>
  </si>
  <si>
    <t>ГБУЗ "ЧИСТООЗЕРНАЯ ЦЕНТРАЛЬНАЯ РАЙОННАЯ БОЛЬНИЦА"</t>
  </si>
  <si>
    <t>5441100840</t>
  </si>
  <si>
    <t>544101001</t>
  </si>
  <si>
    <t>31679629</t>
  </si>
  <si>
    <t>ГБУЗ "ЧУЛЫМСКАЯ ЦЕНТРАЛЬНАЯ РАЙОННАЯ БОЛЬНИЦА"</t>
  </si>
  <si>
    <t>5442101004</t>
  </si>
  <si>
    <t>31433946</t>
  </si>
  <si>
    <t>ГКУ НСО "Новосибоблфарм"</t>
  </si>
  <si>
    <t>5402155123</t>
  </si>
  <si>
    <t>31325628</t>
  </si>
  <si>
    <t>ГУП НСО "КЫШТОВСКИЙ ЛЕСХОЗ"</t>
  </si>
  <si>
    <t>5430000820</t>
  </si>
  <si>
    <t>26413028</t>
  </si>
  <si>
    <t>Доволенское МУП КХ</t>
  </si>
  <si>
    <t>5420102580</t>
  </si>
  <si>
    <t>26358593</t>
  </si>
  <si>
    <t>Доволенское муниципальное унитарное предприятие "Теплосеть № 1"</t>
  </si>
  <si>
    <t>5420103199</t>
  </si>
  <si>
    <t>26831572</t>
  </si>
  <si>
    <t>Другие поставщики</t>
  </si>
  <si>
    <t>000000000000</t>
  </si>
  <si>
    <t>31515148</t>
  </si>
  <si>
    <t>ЖСК "Веста"</t>
  </si>
  <si>
    <t>5408305505</t>
  </si>
  <si>
    <t>31432495</t>
  </si>
  <si>
    <t>ЗАЙСУНОВА ДАРЬЯ СЕРГЕЕВНА</t>
  </si>
  <si>
    <t>750601111002</t>
  </si>
  <si>
    <t>26373801</t>
  </si>
  <si>
    <t>ЗАО "АФ Новая семья"</t>
  </si>
  <si>
    <t>5422100620</t>
  </si>
  <si>
    <t>31322789</t>
  </si>
  <si>
    <t>ЗАО "Аптека на Иванова"</t>
  </si>
  <si>
    <t>5408150749</t>
  </si>
  <si>
    <t>26358853</t>
  </si>
  <si>
    <t>ЗАО "Бердский строительный трест"</t>
  </si>
  <si>
    <t>5445005958</t>
  </si>
  <si>
    <t>Благодатское</t>
  </si>
  <si>
    <t>50617404</t>
  </si>
  <si>
    <t>26373802</t>
  </si>
  <si>
    <t>ЗАО "Благодатское"</t>
  </si>
  <si>
    <t>5422100651</t>
  </si>
  <si>
    <t>Еланское</t>
  </si>
  <si>
    <t>50655404</t>
  </si>
  <si>
    <t>26758076</t>
  </si>
  <si>
    <t>ЗАО "Еланское"</t>
  </si>
  <si>
    <t>5416100082</t>
  </si>
  <si>
    <t>28881023</t>
  </si>
  <si>
    <t>ЗАО "ЖИЛКОМХОЗ СЕРВИС"</t>
  </si>
  <si>
    <t>5435111146</t>
  </si>
  <si>
    <t>26358759</t>
  </si>
  <si>
    <t>ЗАО "ЖКХ "Северное"</t>
  </si>
  <si>
    <t>5435103561</t>
  </si>
  <si>
    <t>Кировское</t>
  </si>
  <si>
    <t>50652425</t>
  </si>
  <si>
    <t>26544299</t>
  </si>
  <si>
    <t>ЗАО "Завьяловское"</t>
  </si>
  <si>
    <t>5438101435</t>
  </si>
  <si>
    <t>31679834</t>
  </si>
  <si>
    <t>ЗАО "КЛИНИКА САНИТАС"</t>
  </si>
  <si>
    <t>5446109269</t>
  </si>
  <si>
    <t>Калиновское</t>
  </si>
  <si>
    <t>50617410</t>
  </si>
  <si>
    <t>26373805</t>
  </si>
  <si>
    <t>ЗАО "Калиновское"</t>
  </si>
  <si>
    <t>5422100997</t>
  </si>
  <si>
    <t>28079978</t>
  </si>
  <si>
    <t>ЗАО "Компания Витамакс"</t>
  </si>
  <si>
    <t>5406166126</t>
  </si>
  <si>
    <t>Петраковское</t>
  </si>
  <si>
    <t>50613419</t>
  </si>
  <si>
    <t>26755422</t>
  </si>
  <si>
    <t>ЗАО "Кутузовское"</t>
  </si>
  <si>
    <t>5421100144</t>
  </si>
  <si>
    <t>26460174</t>
  </si>
  <si>
    <t>ЗАО "МК Сибиряк"</t>
  </si>
  <si>
    <t>5445003622</t>
  </si>
  <si>
    <t>Михайловское</t>
  </si>
  <si>
    <t>50617413</t>
  </si>
  <si>
    <t>26373808</t>
  </si>
  <si>
    <t>ЗАО "Маяк"</t>
  </si>
  <si>
    <t>5422101912</t>
  </si>
  <si>
    <t>28487422</t>
  </si>
  <si>
    <t>ЗАО "Мусороперерабатывающий завод №2"</t>
  </si>
  <si>
    <t>5406280397</t>
  </si>
  <si>
    <t>Неудачинское</t>
  </si>
  <si>
    <t>50650423</t>
  </si>
  <si>
    <t>26374063</t>
  </si>
  <si>
    <t>ЗАО "Неудачино"</t>
  </si>
  <si>
    <t>5453175311</t>
  </si>
  <si>
    <t>Майское</t>
  </si>
  <si>
    <t>50627422</t>
  </si>
  <si>
    <t>26358673</t>
  </si>
  <si>
    <t>ЗАО "Новомайское"</t>
  </si>
  <si>
    <t>5427100038</t>
  </si>
  <si>
    <t>Новосельское</t>
  </si>
  <si>
    <t>50632425</t>
  </si>
  <si>
    <t>26486113</t>
  </si>
  <si>
    <t>ЗАО "Новосельское"</t>
  </si>
  <si>
    <t>5429100146</t>
  </si>
  <si>
    <t>26358498</t>
  </si>
  <si>
    <t>ЗАО "Новосибагрореммаш"</t>
  </si>
  <si>
    <t>5402101784</t>
  </si>
  <si>
    <t>26770561</t>
  </si>
  <si>
    <t>ЗАО "Приобское"</t>
  </si>
  <si>
    <t>5433105605</t>
  </si>
  <si>
    <t>Беркутовское</t>
  </si>
  <si>
    <t>50619404</t>
  </si>
  <si>
    <t>28458771</t>
  </si>
  <si>
    <t>ЗАО "Птицефабрика "Каргатская"</t>
  </si>
  <si>
    <t>5423101552</t>
  </si>
  <si>
    <t>Жуланское</t>
  </si>
  <si>
    <t>50625407</t>
  </si>
  <si>
    <t>27568878</t>
  </si>
  <si>
    <t>ЗАО "Республиканское"</t>
  </si>
  <si>
    <t>5426100170</t>
  </si>
  <si>
    <t>Студеновское</t>
  </si>
  <si>
    <t>50617419</t>
  </si>
  <si>
    <t>26373806</t>
  </si>
  <si>
    <t>ЗАО "Студёновское"</t>
  </si>
  <si>
    <t>5422101020</t>
  </si>
  <si>
    <t>Усть-Изесское</t>
  </si>
  <si>
    <t>50608446</t>
  </si>
  <si>
    <t>26373760</t>
  </si>
  <si>
    <t>ЗАО "Усть-Изесское"</t>
  </si>
  <si>
    <t>5419100203</t>
  </si>
  <si>
    <t>28815163</t>
  </si>
  <si>
    <t>ЗАО "Фирма ЕВРОСЕРВИС"</t>
  </si>
  <si>
    <t>7731241639</t>
  </si>
  <si>
    <t>773101001</t>
  </si>
  <si>
    <t>26373800</t>
  </si>
  <si>
    <t>ЗАО "Шилово-Курьинское"</t>
  </si>
  <si>
    <t>5422100612</t>
  </si>
  <si>
    <t>26358514</t>
  </si>
  <si>
    <t>ЗАО "Шоколадная фабрика "Новосибирская"</t>
  </si>
  <si>
    <t>5405108940</t>
  </si>
  <si>
    <t>31491528</t>
  </si>
  <si>
    <t>ЗАО "ЭКОФАРМ"</t>
  </si>
  <si>
    <t>5402560192</t>
  </si>
  <si>
    <t>26358541</t>
  </si>
  <si>
    <t>ЗАО «Болотнинская гофротара»</t>
  </si>
  <si>
    <t>5413112964</t>
  </si>
  <si>
    <t>28943074</t>
  </si>
  <si>
    <t>ЗАО «Система»</t>
  </si>
  <si>
    <t>424950001</t>
  </si>
  <si>
    <t>31324867</t>
  </si>
  <si>
    <t>ЗАО ТТЦ "ИЗУМРУД"</t>
  </si>
  <si>
    <t>5405168459</t>
  </si>
  <si>
    <t>Верх-Ирменское</t>
  </si>
  <si>
    <t>50642404</t>
  </si>
  <si>
    <t>26358744</t>
  </si>
  <si>
    <t>ЗАО племзавод "Ирмень"</t>
  </si>
  <si>
    <t>5434101191</t>
  </si>
  <si>
    <t>31432499</t>
  </si>
  <si>
    <t>ЗДОРНОВА ВЕРА АЛЕКСАНДРОВНА</t>
  </si>
  <si>
    <t>550509804440</t>
  </si>
  <si>
    <t>26835599</t>
  </si>
  <si>
    <t>Западно-Сибирская Дирекция по тепловодоснабжению – структурное подразделение Центральной Дирекции по тепловодоснабжению – филиала ОАО «РЖД» (Омский терр-ный  участок, Новосибирский терр-ый участок, Алтайский  терр-ый участок)</t>
  </si>
  <si>
    <t>540745040</t>
  </si>
  <si>
    <t>26767932</t>
  </si>
  <si>
    <t>Западно-Сибирская дирекция по энергообеспечению-Трансэнерго, филиала ОАО "РЖД"</t>
  </si>
  <si>
    <t>540745012</t>
  </si>
  <si>
    <t>31432410</t>
  </si>
  <si>
    <t>ИЛЬИНА АННА АНАТОЛЬЕВНА</t>
  </si>
  <si>
    <t>545105643568</t>
  </si>
  <si>
    <t>31490981</t>
  </si>
  <si>
    <t>ИП "БАТЕНЕВА ЛИЛИЯ НИКОЛАЕВНА"</t>
  </si>
  <si>
    <t>544606578389</t>
  </si>
  <si>
    <t>31246994</t>
  </si>
  <si>
    <t>ИП Акентьев Анатолий Викторович</t>
  </si>
  <si>
    <t>541015905490</t>
  </si>
  <si>
    <t>31324871</t>
  </si>
  <si>
    <t>ИП Ананенко Елена Борисовна</t>
  </si>
  <si>
    <t>544512075044</t>
  </si>
  <si>
    <t>31418400</t>
  </si>
  <si>
    <t>ИП Андрианов Александр Валерьевич</t>
  </si>
  <si>
    <t>542506262557</t>
  </si>
  <si>
    <t>31328892</t>
  </si>
  <si>
    <t>ИП БУХАРОВ СЕРГЕЙ АЛЕКСАНДРОВИЧ</t>
  </si>
  <si>
    <t>221101771024</t>
  </si>
  <si>
    <t>Боровское</t>
  </si>
  <si>
    <t>50640407</t>
  </si>
  <si>
    <t>31697071</t>
  </si>
  <si>
    <t>ИП Барсуков В.А.</t>
  </si>
  <si>
    <t>543310219319</t>
  </si>
  <si>
    <t>31322890</t>
  </si>
  <si>
    <t>ИП Бебешко Наталья Эдуардовна</t>
  </si>
  <si>
    <t>542206158026</t>
  </si>
  <si>
    <t>31418536</t>
  </si>
  <si>
    <t>ИП Бондаренко Иван Иванович</t>
  </si>
  <si>
    <t>541706073523</t>
  </si>
  <si>
    <t>31328896</t>
  </si>
  <si>
    <t>ИП ВЕЛИЧКО ВИКТОРИЯ ВЛАДИМИРОВНА</t>
  </si>
  <si>
    <t>541008194599</t>
  </si>
  <si>
    <t>31748785</t>
  </si>
  <si>
    <t>ИП Васильева Оксана Викторовна</t>
  </si>
  <si>
    <t>540511630805</t>
  </si>
  <si>
    <t>Город Куйбышев</t>
  </si>
  <si>
    <t>50630101</t>
  </si>
  <si>
    <t>31755072</t>
  </si>
  <si>
    <t>ИП Воровский А.Н.</t>
  </si>
  <si>
    <t>545211375409</t>
  </si>
  <si>
    <t>30408105</t>
  </si>
  <si>
    <t>ИП Выжутович А.Ю.</t>
  </si>
  <si>
    <t>541309811911</t>
  </si>
  <si>
    <t>31418395</t>
  </si>
  <si>
    <t>ИП Выродов Андрей Анатольевич</t>
  </si>
  <si>
    <t>542605014883</t>
  </si>
  <si>
    <t>26460176</t>
  </si>
  <si>
    <t>ИП Голубев В.А.</t>
  </si>
  <si>
    <t>544506166952</t>
  </si>
  <si>
    <t>31322884</t>
  </si>
  <si>
    <t>ИП Жидовленкова Лариса Петровна</t>
  </si>
  <si>
    <t>540726661105</t>
  </si>
  <si>
    <t>31324876</t>
  </si>
  <si>
    <t>ИП Иванина Инна Николаевна</t>
  </si>
  <si>
    <t>550203907760</t>
  </si>
  <si>
    <t>Татарское</t>
  </si>
  <si>
    <t>50657425</t>
  </si>
  <si>
    <t>31324880</t>
  </si>
  <si>
    <t>ИП Исабекова Дина Абаевна</t>
  </si>
  <si>
    <t>541405269635</t>
  </si>
  <si>
    <t>31491053</t>
  </si>
  <si>
    <t>ИП КАЗАНЕНКО НАТАЛЬЯ АЛЕКСЕЕВНА</t>
  </si>
  <si>
    <t>540200206463</t>
  </si>
  <si>
    <t>31675996</t>
  </si>
  <si>
    <t>ИП КАТЮХИНА ИРИНА ВАСИЛЬЕВНА</t>
  </si>
  <si>
    <t>543305064821</t>
  </si>
  <si>
    <t>31418602</t>
  </si>
  <si>
    <t>ИП КАТЮШИН ВИТАЛИЙ АНДРЕЕВИЧ</t>
  </si>
  <si>
    <t>545112486500</t>
  </si>
  <si>
    <t>28080036</t>
  </si>
  <si>
    <t>ИП Калганова Ольга Алексеевна</t>
  </si>
  <si>
    <t>544505317704</t>
  </si>
  <si>
    <t>30919046</t>
  </si>
  <si>
    <t>ИП Калганова Светлана Леонидовна</t>
  </si>
  <si>
    <t>544509941504</t>
  </si>
  <si>
    <t>27910396</t>
  </si>
  <si>
    <t>ИП Комиссаров Олег Алексеевич</t>
  </si>
  <si>
    <t>543660101440</t>
  </si>
  <si>
    <t>31418280</t>
  </si>
  <si>
    <t>ИП Кризон Александр Афанасьевич</t>
  </si>
  <si>
    <t>543409293424</t>
  </si>
  <si>
    <t>31676000</t>
  </si>
  <si>
    <t>ИП ЛУНЕВА ЮЛИЯ ВИКТОРОВНА</t>
  </si>
  <si>
    <t>540860134310</t>
  </si>
  <si>
    <t>30346068</t>
  </si>
  <si>
    <t>ИП Лещинская Галина Александровна</t>
  </si>
  <si>
    <t>544505035403</t>
  </si>
  <si>
    <t>31324892</t>
  </si>
  <si>
    <t>ИП Липовская Светлана Васильевна</t>
  </si>
  <si>
    <t>542905820820</t>
  </si>
  <si>
    <t>31418176</t>
  </si>
  <si>
    <t>ИП Лукьянов Виктор Михайлович</t>
  </si>
  <si>
    <t>541910000540</t>
  </si>
  <si>
    <t>31324911</t>
  </si>
  <si>
    <t>ИП Митюхина Светлана Иванова</t>
  </si>
  <si>
    <t>540430446043</t>
  </si>
  <si>
    <t>31418224</t>
  </si>
  <si>
    <t>ИП Мумыга Сергей Николаевич</t>
  </si>
  <si>
    <t>542050097199</t>
  </si>
  <si>
    <t>31330075</t>
  </si>
  <si>
    <t>ИП НИКИФОРОВ ЛЕОНИД АНАТОЛЬЕВИЧ</t>
  </si>
  <si>
    <t>540528769837</t>
  </si>
  <si>
    <t>31324919</t>
  </si>
  <si>
    <t>ИП Никитина Наталья Михайловна</t>
  </si>
  <si>
    <t>543105651830</t>
  </si>
  <si>
    <t>30856949</t>
  </si>
  <si>
    <t>ИП Петров В.В.</t>
  </si>
  <si>
    <t>540207592909</t>
  </si>
  <si>
    <t>31697180</t>
  </si>
  <si>
    <t>ИП Подзорова Светлана Вячеславна</t>
  </si>
  <si>
    <t>545106882569</t>
  </si>
  <si>
    <t>31324926</t>
  </si>
  <si>
    <t>ИП Потапов Иван Анатольевич</t>
  </si>
  <si>
    <t>422375645149</t>
  </si>
  <si>
    <t>27564953</t>
  </si>
  <si>
    <t>ИП Рыбаков В.А.</t>
  </si>
  <si>
    <t>540706118130</t>
  </si>
  <si>
    <t>31324930</t>
  </si>
  <si>
    <t>ИП Рыжкова Виктория Васильевна</t>
  </si>
  <si>
    <t>550606718540</t>
  </si>
  <si>
    <t>31324934</t>
  </si>
  <si>
    <t>ИП Савченко Татьяна Васильевна</t>
  </si>
  <si>
    <t>543805184838</t>
  </si>
  <si>
    <t>31418241</t>
  </si>
  <si>
    <t>ИП Сальников Дмитрий Анатольевич</t>
  </si>
  <si>
    <t>545261980497</t>
  </si>
  <si>
    <t>31324944</t>
  </si>
  <si>
    <t>ИП Соломахина Юлия Андреевна</t>
  </si>
  <si>
    <t>190502557050</t>
  </si>
  <si>
    <t>31676010</t>
  </si>
  <si>
    <t>ИП ТОЛСТИКОВА НАТАЛЬЯ СЕРГЕЕВНА</t>
  </si>
  <si>
    <t>542606496781</t>
  </si>
  <si>
    <t>31324948</t>
  </si>
  <si>
    <t>ИП Федорова Ольга Викторовна</t>
  </si>
  <si>
    <t>542205269904</t>
  </si>
  <si>
    <t>30857073</t>
  </si>
  <si>
    <t>ИП Хайридинов С.А.</t>
  </si>
  <si>
    <t>543005008600</t>
  </si>
  <si>
    <t>31267321</t>
  </si>
  <si>
    <t>ИП Цындра Галина Михайловна</t>
  </si>
  <si>
    <t>541308336445</t>
  </si>
  <si>
    <t>31328962</t>
  </si>
  <si>
    <t>ИП Черемных Валентина Анатольевна</t>
  </si>
  <si>
    <t>553502102455</t>
  </si>
  <si>
    <t>31697222</t>
  </si>
  <si>
    <t>ИП Шпет Л.Ю.</t>
  </si>
  <si>
    <t>541310015431</t>
  </si>
  <si>
    <t>31449070</t>
  </si>
  <si>
    <t>Индивидуальный предприниматель Хамидуллина Елена Назымовна</t>
  </si>
  <si>
    <t>540435298705</t>
  </si>
  <si>
    <t>31432507</t>
  </si>
  <si>
    <t>КАНДАКОВА ЛАРИСА ИВАНОВНА</t>
  </si>
  <si>
    <t>544510686351</t>
  </si>
  <si>
    <t>31432515</t>
  </si>
  <si>
    <t>КОВАЛЕВА ЕЛЕНА ИВАНОВНА</t>
  </si>
  <si>
    <t>542105297457</t>
  </si>
  <si>
    <t>Ключевское</t>
  </si>
  <si>
    <t>50608410</t>
  </si>
  <si>
    <t>26415647</t>
  </si>
  <si>
    <t>Ключевской муниципальный центр культуры</t>
  </si>
  <si>
    <t>5419000128</t>
  </si>
  <si>
    <t>Лопатинское</t>
  </si>
  <si>
    <t>50650421</t>
  </si>
  <si>
    <t>26373952</t>
  </si>
  <si>
    <t>Колхоз "Заря"</t>
  </si>
  <si>
    <t>5437100608</t>
  </si>
  <si>
    <t>Морозовское</t>
  </si>
  <si>
    <t>50615418</t>
  </si>
  <si>
    <t>26533246</t>
  </si>
  <si>
    <t>МАУ ДО ГРЦ ОООД "ФОРУС"</t>
  </si>
  <si>
    <t>5410127095</t>
  </si>
  <si>
    <t>Новомошковское</t>
  </si>
  <si>
    <t>50638416</t>
  </si>
  <si>
    <t>27878932</t>
  </si>
  <si>
    <t>МБОУ "Новомошковская СОШ" Мошковского района</t>
  </si>
  <si>
    <t>5432110899</t>
  </si>
  <si>
    <t>Покровское</t>
  </si>
  <si>
    <t>50656422</t>
  </si>
  <si>
    <t>28868140</t>
  </si>
  <si>
    <t>МБОУ ПОКРОВСКАЯ СОШ</t>
  </si>
  <si>
    <t>5415104260</t>
  </si>
  <si>
    <t>Тебисское</t>
  </si>
  <si>
    <t>50656425</t>
  </si>
  <si>
    <t>26459315</t>
  </si>
  <si>
    <t>МБОУ Тебисская СШ</t>
  </si>
  <si>
    <t>5415104616</t>
  </si>
  <si>
    <t>28144078</t>
  </si>
  <si>
    <t>МБОУ Чановская СОШ №2</t>
  </si>
  <si>
    <t>5415104447</t>
  </si>
  <si>
    <t>Блюдчанское</t>
  </si>
  <si>
    <t>50656402</t>
  </si>
  <si>
    <t>28868115</t>
  </si>
  <si>
    <t>МБОУ ЮРКОВСКАЯ ООШ</t>
  </si>
  <si>
    <t>5415104253</t>
  </si>
  <si>
    <t>31503926</t>
  </si>
  <si>
    <t>МБУ "Водхоз"</t>
  </si>
  <si>
    <t>5422114781</t>
  </si>
  <si>
    <t>31418597</t>
  </si>
  <si>
    <t>МБУ "ГОРЗЕЛЕНХОЗ"</t>
  </si>
  <si>
    <t>5429109364</t>
  </si>
  <si>
    <t>31739037</t>
  </si>
  <si>
    <t>МБУ "Источник"</t>
  </si>
  <si>
    <t>5402080781</t>
  </si>
  <si>
    <t>31504265</t>
  </si>
  <si>
    <t>МБУ "ФАСАД"</t>
  </si>
  <si>
    <t>5433961860</t>
  </si>
  <si>
    <t>31546664</t>
  </si>
  <si>
    <t>МБУ "ЦМУ г.Бердска"</t>
  </si>
  <si>
    <t>5445265233</t>
  </si>
  <si>
    <t>Мироновское</t>
  </si>
  <si>
    <t>50603416</t>
  </si>
  <si>
    <t>26648999</t>
  </si>
  <si>
    <t>МКОУ  Мироновская СОШ</t>
  </si>
  <si>
    <t>5417103110</t>
  </si>
  <si>
    <t>27879024</t>
  </si>
  <si>
    <t>МКОУ "Белоярская СОШ" Мошковского района</t>
  </si>
  <si>
    <t>5432110049</t>
  </si>
  <si>
    <t>Сарапульское</t>
  </si>
  <si>
    <t>50638413</t>
  </si>
  <si>
    <t>27879037</t>
  </si>
  <si>
    <t>МКОУ "Большевистская СОШ" Мошковского района</t>
  </si>
  <si>
    <t>5432110874</t>
  </si>
  <si>
    <t>Кайлинское</t>
  </si>
  <si>
    <t>50638410</t>
  </si>
  <si>
    <t>27879011</t>
  </si>
  <si>
    <t>МКОУ "Кайлинская СОШ" Мошковского района</t>
  </si>
  <si>
    <t>5432110271</t>
  </si>
  <si>
    <t>28873245</t>
  </si>
  <si>
    <t>МКОУ "Мошковская ОШИ"</t>
  </si>
  <si>
    <t>5432214961</t>
  </si>
  <si>
    <t>27878985</t>
  </si>
  <si>
    <t>МКОУ "Сокурская СОШ №19" Мошковского района</t>
  </si>
  <si>
    <t>5432110659</t>
  </si>
  <si>
    <t>27878919</t>
  </si>
  <si>
    <t>МКОУ "Станционно-Ояшинская СОШ"</t>
  </si>
  <si>
    <t>5432110842</t>
  </si>
  <si>
    <t>30378596</t>
  </si>
  <si>
    <t>МКОУ Дубровинская СОШ</t>
  </si>
  <si>
    <t>5432110313</t>
  </si>
  <si>
    <t>26434815</t>
  </si>
  <si>
    <t>МКОУ Кузнецовская средняя общеобразовательная школа</t>
  </si>
  <si>
    <t>5417103262</t>
  </si>
  <si>
    <t>26434872</t>
  </si>
  <si>
    <t>МКОУ Палецкая средняя общеобразовательная школа</t>
  </si>
  <si>
    <t>5417103350</t>
  </si>
  <si>
    <t>27986042</t>
  </si>
  <si>
    <t>МКП "ГЭТ"</t>
  </si>
  <si>
    <t>5402108170</t>
  </si>
  <si>
    <t>28796432</t>
  </si>
  <si>
    <t>МКП "Сарапульское ЖКХ" муниципального образования Сарапульского сельсовета Мошковского района Новосибирской области</t>
  </si>
  <si>
    <t>5432214954</t>
  </si>
  <si>
    <t>26437317</t>
  </si>
  <si>
    <t>МКП "УК ЖКХ Болотнинского района"</t>
  </si>
  <si>
    <t>5413111495</t>
  </si>
  <si>
    <t>Воробьевское</t>
  </si>
  <si>
    <t>50608407</t>
  </si>
  <si>
    <t>30843554</t>
  </si>
  <si>
    <t>МКУ "ВМЦК"</t>
  </si>
  <si>
    <t>5419000304</t>
  </si>
  <si>
    <t>Останинское</t>
  </si>
  <si>
    <t>50644416</t>
  </si>
  <si>
    <t>26491363</t>
  </si>
  <si>
    <t>МКУ "ЖКХ Останинского сельсовета"</t>
  </si>
  <si>
    <t>5435111724</t>
  </si>
  <si>
    <t>Чебаковское</t>
  </si>
  <si>
    <t>50644431</t>
  </si>
  <si>
    <t>26491365</t>
  </si>
  <si>
    <t>МКУ "ЖКХ Чебаковского сельсовета"</t>
  </si>
  <si>
    <t>5435111700</t>
  </si>
  <si>
    <t>31060640</t>
  </si>
  <si>
    <t>МКУ "Коммунальщик"</t>
  </si>
  <si>
    <t>5440115756</t>
  </si>
  <si>
    <t>Меньшиковское</t>
  </si>
  <si>
    <t>50608413</t>
  </si>
  <si>
    <t>30802831</t>
  </si>
  <si>
    <t>МКУ "ММЦК"</t>
  </si>
  <si>
    <t>5419000216</t>
  </si>
  <si>
    <t>31712251</t>
  </si>
  <si>
    <t>МКУ "РУАД"</t>
  </si>
  <si>
    <t>5403067367</t>
  </si>
  <si>
    <t>Борисоглебское</t>
  </si>
  <si>
    <t>50654401</t>
  </si>
  <si>
    <t>31156054</t>
  </si>
  <si>
    <t>МКУ "Управление благоустройства и хозяйственного обеспечения" Борисоглебского сельсовета</t>
  </si>
  <si>
    <t>5439102738</t>
  </si>
  <si>
    <t>30914877</t>
  </si>
  <si>
    <t>МКУ "ХЭС Палецкого сельсовета"</t>
  </si>
  <si>
    <t>5417104805</t>
  </si>
  <si>
    <t>31433835</t>
  </si>
  <si>
    <t>МКУ "ЦЕНТР МАТЕРИАЛЬНО-ТЕХНИЧЕСКОГО ОБЕСПЕЧЕНИЯ МИРОНОВСКОГО СЕЛЬСОВЕТА"</t>
  </si>
  <si>
    <t>5417104700</t>
  </si>
  <si>
    <t>Казанское</t>
  </si>
  <si>
    <t>50603413</t>
  </si>
  <si>
    <t>26461964</t>
  </si>
  <si>
    <t>МКУ "Центр материально-технического обеспечения Казанского сельсовета"</t>
  </si>
  <si>
    <t>5417104643</t>
  </si>
  <si>
    <t>Шипицинский сельсовет</t>
  </si>
  <si>
    <t>50608452</t>
  </si>
  <si>
    <t>31424482</t>
  </si>
  <si>
    <t>МКУ "Шипицынский МЦК"</t>
  </si>
  <si>
    <t>5419000287</t>
  </si>
  <si>
    <t>31811583</t>
  </si>
  <si>
    <t>МКУ Г. НОВОСИБИРСКА "СПЕЦИАЛИЗИРОВАННАЯ СЛУЖБА ПО ВОПРОСАМ ПОХОРОННОГО ДЕЛА "РИТУАЛЬНЫЕ УСЛУГИ"</t>
  </si>
  <si>
    <t>5406306126</t>
  </si>
  <si>
    <t>Бергульское</t>
  </si>
  <si>
    <t>50644402</t>
  </si>
  <si>
    <t>28883110</t>
  </si>
  <si>
    <t>МКУ ЖКХ Бергульского сельсовета</t>
  </si>
  <si>
    <t>5435111731</t>
  </si>
  <si>
    <t>Новотроицкое</t>
  </si>
  <si>
    <t>50644413</t>
  </si>
  <si>
    <t>27506571</t>
  </si>
  <si>
    <t>МКУ ЖКХ Новотроицкого сельсовета</t>
  </si>
  <si>
    <t>5435111788</t>
  </si>
  <si>
    <t>Остяцкое</t>
  </si>
  <si>
    <t>50644419</t>
  </si>
  <si>
    <t>27716792</t>
  </si>
  <si>
    <t>МКУ ЖКХ Остяцкого сельсовета</t>
  </si>
  <si>
    <t>5435111851</t>
  </si>
  <si>
    <t>Федоровское</t>
  </si>
  <si>
    <t>50644428</t>
  </si>
  <si>
    <t>26373930</t>
  </si>
  <si>
    <t>МКУ ЖКХ Федоровского сельсовета</t>
  </si>
  <si>
    <t>5435111770</t>
  </si>
  <si>
    <t>Чувашинское</t>
  </si>
  <si>
    <t>50644434</t>
  </si>
  <si>
    <t>26491367</t>
  </si>
  <si>
    <t>МКУ ЖКХ Чувашинского сельсовета</t>
  </si>
  <si>
    <t>5435111650</t>
  </si>
  <si>
    <t>27716780</t>
  </si>
  <si>
    <t>МКУК "Борисоглебский СКЦ"</t>
  </si>
  <si>
    <t>5439000743</t>
  </si>
  <si>
    <t>Владимировское</t>
  </si>
  <si>
    <t>50654402</t>
  </si>
  <si>
    <t>26771425</t>
  </si>
  <si>
    <t>МКУК "Владимировский СКЦ"</t>
  </si>
  <si>
    <t>5439000461</t>
  </si>
  <si>
    <t>Гандичевское</t>
  </si>
  <si>
    <t>50654404</t>
  </si>
  <si>
    <t>26789047</t>
  </si>
  <si>
    <t>МКУК "Гандичевский СКЦ"</t>
  </si>
  <si>
    <t>5439000510</t>
  </si>
  <si>
    <t>Ермолаевское</t>
  </si>
  <si>
    <t>50654407</t>
  </si>
  <si>
    <t>27506544</t>
  </si>
  <si>
    <t>МКУК "Ермолаевский СКЦ"</t>
  </si>
  <si>
    <t>5439000535</t>
  </si>
  <si>
    <t>Крещенское</t>
  </si>
  <si>
    <t>50654416</t>
  </si>
  <si>
    <t>26823514</t>
  </si>
  <si>
    <t>МКУК "Крещенский СКЦ"</t>
  </si>
  <si>
    <t>5439000479</t>
  </si>
  <si>
    <t>Кундранское</t>
  </si>
  <si>
    <t>50654422</t>
  </si>
  <si>
    <t>26823511</t>
  </si>
  <si>
    <t>МКУК "Кундранский СКЦ"</t>
  </si>
  <si>
    <t>5439000503</t>
  </si>
  <si>
    <t>Невское</t>
  </si>
  <si>
    <t>50654425</t>
  </si>
  <si>
    <t>26785312</t>
  </si>
  <si>
    <t>МКУК "Невский СКЦ"</t>
  </si>
  <si>
    <t>5439000486</t>
  </si>
  <si>
    <t>Новодубровское</t>
  </si>
  <si>
    <t>50654428</t>
  </si>
  <si>
    <t>26761657</t>
  </si>
  <si>
    <t>МКУК "Новодубровский СКЦ"</t>
  </si>
  <si>
    <t>5439000550</t>
  </si>
  <si>
    <t>Орловское</t>
  </si>
  <si>
    <t>50654431</t>
  </si>
  <si>
    <t>27506566</t>
  </si>
  <si>
    <t>МКУК "Орловский СКЦ"</t>
  </si>
  <si>
    <t>5439000574</t>
  </si>
  <si>
    <t>Пешковское</t>
  </si>
  <si>
    <t>50654437</t>
  </si>
  <si>
    <t>28153584</t>
  </si>
  <si>
    <t>МКУК "Пешковское КДУ"</t>
  </si>
  <si>
    <t>5439000581</t>
  </si>
  <si>
    <t>Черномысинское</t>
  </si>
  <si>
    <t>50654443</t>
  </si>
  <si>
    <t>26785209</t>
  </si>
  <si>
    <t>МКУК "Черномысенский СКЦ"</t>
  </si>
  <si>
    <t>5439000334</t>
  </si>
  <si>
    <t>Круглоозерное</t>
  </si>
  <si>
    <t>50654419</t>
  </si>
  <si>
    <t>28157101</t>
  </si>
  <si>
    <t>МКУП "Круглоозёрное ЖКХ"</t>
  </si>
  <si>
    <t>5439000800</t>
  </si>
  <si>
    <t>26459139</t>
  </si>
  <si>
    <t>МОУ Аул-Тебисская ООШ</t>
  </si>
  <si>
    <t>5415104849</t>
  </si>
  <si>
    <t>Новопреображенское</t>
  </si>
  <si>
    <t>50656412</t>
  </si>
  <si>
    <t>26459336</t>
  </si>
  <si>
    <t>МОУ Аулкошкульская ООШ</t>
  </si>
  <si>
    <t>5415104920</t>
  </si>
  <si>
    <t>26459016</t>
  </si>
  <si>
    <t>МОУ Блюдчанская СОШ</t>
  </si>
  <si>
    <t>5415104302</t>
  </si>
  <si>
    <t>Красносельское</t>
  </si>
  <si>
    <t>50656407</t>
  </si>
  <si>
    <t>26459289</t>
  </si>
  <si>
    <t>МОУ Красненская ООШ им.Н.А.Бенеша</t>
  </si>
  <si>
    <t>5415105151</t>
  </si>
  <si>
    <t>26459173</t>
  </si>
  <si>
    <t>МОУ Красносельская СОШ</t>
  </si>
  <si>
    <t>5415104461</t>
  </si>
  <si>
    <t>Погорельское</t>
  </si>
  <si>
    <t>50656419</t>
  </si>
  <si>
    <t>26459266</t>
  </si>
  <si>
    <t>МОУ Межгривненская ООШ</t>
  </si>
  <si>
    <t>5415105024</t>
  </si>
  <si>
    <t>26459189</t>
  </si>
  <si>
    <t>МОУ Новопреображенская СОШ</t>
  </si>
  <si>
    <t>5415104415</t>
  </si>
  <si>
    <t>Матвеевское</t>
  </si>
  <si>
    <t>50656410</t>
  </si>
  <si>
    <t>26459176</t>
  </si>
  <si>
    <t>МОУ Песчаноозерная СОШ</t>
  </si>
  <si>
    <t>5415104736</t>
  </si>
  <si>
    <t>26459262</t>
  </si>
  <si>
    <t>МОУ Погорельская СОШ</t>
  </si>
  <si>
    <t>5415104398</t>
  </si>
  <si>
    <t>Тагановское</t>
  </si>
  <si>
    <t>50656431</t>
  </si>
  <si>
    <t>26459298</t>
  </si>
  <si>
    <t>МОУ Таганская СОШ</t>
  </si>
  <si>
    <t>5415104373</t>
  </si>
  <si>
    <t>Щегловское</t>
  </si>
  <si>
    <t>50656434</t>
  </si>
  <si>
    <t>26459320</t>
  </si>
  <si>
    <t>МОУ Щегловская СОШ имени Макаша Н. А.</t>
  </si>
  <si>
    <t>5415105144</t>
  </si>
  <si>
    <t>26358662</t>
  </si>
  <si>
    <t>МП "Жуланское жилищно-коммунальное хозяйство"</t>
  </si>
  <si>
    <t>5426000016</t>
  </si>
  <si>
    <t>31087532</t>
  </si>
  <si>
    <t>Быструхинское</t>
  </si>
  <si>
    <t>50625402</t>
  </si>
  <si>
    <t>26358668</t>
  </si>
  <si>
    <t>МП ЖКХ Быструхинского сельсовета</t>
  </si>
  <si>
    <t>5426103156</t>
  </si>
  <si>
    <t>28502480</t>
  </si>
  <si>
    <t>МУП  г. Тогучина "Теплоснабжение № 5"</t>
  </si>
  <si>
    <t>5438319946</t>
  </si>
  <si>
    <t>30856944</t>
  </si>
  <si>
    <t>МУП " УК ЖКХ" Р.П. ЧИСТООЗЕРНОЕ</t>
  </si>
  <si>
    <t>5441175934</t>
  </si>
  <si>
    <t>31325916</t>
  </si>
  <si>
    <t>МУП " УСТЬ-ТАРКСКИЙ ЛЕСХОЗ"</t>
  </si>
  <si>
    <t>5416104023</t>
  </si>
  <si>
    <t>Бажинское</t>
  </si>
  <si>
    <t>50636404</t>
  </si>
  <si>
    <t>28981579</t>
  </si>
  <si>
    <t>МУП "Бажинское"</t>
  </si>
  <si>
    <t>5431207859</t>
  </si>
  <si>
    <t>Берёзовское</t>
  </si>
  <si>
    <t>50636407</t>
  </si>
  <si>
    <t>26373882</t>
  </si>
  <si>
    <t>МУП "Берёзово"</t>
  </si>
  <si>
    <t>5431207753</t>
  </si>
  <si>
    <t>Битковское</t>
  </si>
  <si>
    <t>50648402</t>
  </si>
  <si>
    <t>26358769</t>
  </si>
  <si>
    <t>МУП "Битковское ЖКХ"</t>
  </si>
  <si>
    <t>5436311660</t>
  </si>
  <si>
    <t>26358565</t>
  </si>
  <si>
    <t>МУП "Блюдчанское ЖКХ"</t>
  </si>
  <si>
    <t>5415001106</t>
  </si>
  <si>
    <t>Бобровское</t>
  </si>
  <si>
    <t>50648404</t>
  </si>
  <si>
    <t>28454691</t>
  </si>
  <si>
    <t>МУП "Бобровское ЖКХ"</t>
  </si>
  <si>
    <t>5436311684</t>
  </si>
  <si>
    <t>Большеизыракское</t>
  </si>
  <si>
    <t>50636410</t>
  </si>
  <si>
    <t>26373889</t>
  </si>
  <si>
    <t>МУП "Большеизыракское"</t>
  </si>
  <si>
    <t>5431208002</t>
  </si>
  <si>
    <t>Борковское</t>
  </si>
  <si>
    <t>50636413</t>
  </si>
  <si>
    <t>26373886</t>
  </si>
  <si>
    <t>МУП "Борковское"</t>
  </si>
  <si>
    <t>5431207802</t>
  </si>
  <si>
    <t>Верх-Сузунское</t>
  </si>
  <si>
    <t>50648410</t>
  </si>
  <si>
    <t>28978091</t>
  </si>
  <si>
    <t>МУП "Верх-Сузунское ЖКХ"</t>
  </si>
  <si>
    <t>5436311638</t>
  </si>
  <si>
    <t>26374068</t>
  </si>
  <si>
    <t>МУП "Водоканал"</t>
  </si>
  <si>
    <t>5453175826</t>
  </si>
  <si>
    <t>Вьюнское</t>
  </si>
  <si>
    <t>50621402</t>
  </si>
  <si>
    <t>26358640</t>
  </si>
  <si>
    <t>МУП "Вьюнский жилкомсервис"</t>
  </si>
  <si>
    <t>5424400749</t>
  </si>
  <si>
    <t>28981568</t>
  </si>
  <si>
    <t>МУП "Геострой"</t>
  </si>
  <si>
    <t>5452111026</t>
  </si>
  <si>
    <t>31738267</t>
  </si>
  <si>
    <t>МУП "ДЕЗ"</t>
  </si>
  <si>
    <t>5446006190</t>
  </si>
  <si>
    <t>Дубровское</t>
  </si>
  <si>
    <t>50636416</t>
  </si>
  <si>
    <t>26373880</t>
  </si>
  <si>
    <t>МУП "Дубровское"</t>
  </si>
  <si>
    <t>5431207739</t>
  </si>
  <si>
    <t>Егорьевское</t>
  </si>
  <si>
    <t>50636419</t>
  </si>
  <si>
    <t>26373883</t>
  </si>
  <si>
    <t>МУП "Егорьевское"</t>
  </si>
  <si>
    <t>5431207778</t>
  </si>
  <si>
    <t>Елбанское</t>
  </si>
  <si>
    <t>50636422</t>
  </si>
  <si>
    <t>26373884</t>
  </si>
  <si>
    <t>МУП "Елбань"</t>
  </si>
  <si>
    <t>5431207785</t>
  </si>
  <si>
    <t>Новоспасское</t>
  </si>
  <si>
    <t>50604410</t>
  </si>
  <si>
    <t>31270053</t>
  </si>
  <si>
    <t>МУП "ЖКС-2"</t>
  </si>
  <si>
    <t>5451007135</t>
  </si>
  <si>
    <t>Новоярковское</t>
  </si>
  <si>
    <t>50604416</t>
  </si>
  <si>
    <t>31287405</t>
  </si>
  <si>
    <t>МУП "ЖКС-3"</t>
  </si>
  <si>
    <t>5451007167</t>
  </si>
  <si>
    <t>Шурыгинское</t>
  </si>
  <si>
    <t>50657428</t>
  </si>
  <si>
    <t>30347575</t>
  </si>
  <si>
    <t>МУП "ЖКХ Черепановское"</t>
  </si>
  <si>
    <t>5440111335</t>
  </si>
  <si>
    <t>27578992</t>
  </si>
  <si>
    <t>МУП "ЖКХ р.п. Колывань"</t>
  </si>
  <si>
    <t>5424402175</t>
  </si>
  <si>
    <t>Татарский муниципальный округ</t>
  </si>
  <si>
    <t>50550000</t>
  </si>
  <si>
    <t>31171422</t>
  </si>
  <si>
    <t>МУП "ЖКХ" Татарского муниципального округа</t>
  </si>
  <si>
    <t>5453007074</t>
  </si>
  <si>
    <t>27959968</t>
  </si>
  <si>
    <t>МУП "ЖКХ-Коченево"</t>
  </si>
  <si>
    <t>5425002966</t>
  </si>
  <si>
    <t>30857090</t>
  </si>
  <si>
    <t>МУП "ЖЭО"</t>
  </si>
  <si>
    <t>5443005381</t>
  </si>
  <si>
    <t>Козловское</t>
  </si>
  <si>
    <t>50604404</t>
  </si>
  <si>
    <t>26358882</t>
  </si>
  <si>
    <t>МУП "Жилкомхоз" Козловского сельсовета</t>
  </si>
  <si>
    <t>5451110862</t>
  </si>
  <si>
    <t>Заковряжинское</t>
  </si>
  <si>
    <t>50648416</t>
  </si>
  <si>
    <t>28454701</t>
  </si>
  <si>
    <t>МУП "Заковряжинское ЖКХ"</t>
  </si>
  <si>
    <t>5436311606</t>
  </si>
  <si>
    <t>Землянозаимское</t>
  </si>
  <si>
    <t>50656404</t>
  </si>
  <si>
    <t>26358561</t>
  </si>
  <si>
    <t>МУП "Землянозаимское ЖКХ"</t>
  </si>
  <si>
    <t>5415001018</t>
  </si>
  <si>
    <t>27956372</t>
  </si>
  <si>
    <t>МУП "КБУ"</t>
  </si>
  <si>
    <t>5445118581</t>
  </si>
  <si>
    <t>Базовское</t>
  </si>
  <si>
    <t>50659402</t>
  </si>
  <si>
    <t>30842533</t>
  </si>
  <si>
    <t>МУП "КОММУНАЛЬЩИК"</t>
  </si>
  <si>
    <t>5442102840</t>
  </si>
  <si>
    <t>30991776</t>
  </si>
  <si>
    <t>МУП "КХ Чистоозёрное"</t>
  </si>
  <si>
    <t>5441000331</t>
  </si>
  <si>
    <t>26358626</t>
  </si>
  <si>
    <t>МУП "Каргатское жилищно-коммунальное хозяйство"</t>
  </si>
  <si>
    <t>5423000120</t>
  </si>
  <si>
    <t>Кожурлинское</t>
  </si>
  <si>
    <t>50654410</t>
  </si>
  <si>
    <t>26373982</t>
  </si>
  <si>
    <t>МУП "Кожурлинское ЖКХ"</t>
  </si>
  <si>
    <t>5439000447</t>
  </si>
  <si>
    <t>30990618</t>
  </si>
  <si>
    <t>МУП "Коммунальное хозяйство"</t>
  </si>
  <si>
    <t>5424951062</t>
  </si>
  <si>
    <t>30985438</t>
  </si>
  <si>
    <t>МУП "Коммунальное хозяйство" Мошковского района</t>
  </si>
  <si>
    <t>5432001956</t>
  </si>
  <si>
    <t>30345653</t>
  </si>
  <si>
    <t>МУП "Коммунальный комплекс Каргатского района"</t>
  </si>
  <si>
    <t>5423101859</t>
  </si>
  <si>
    <t>26358622</t>
  </si>
  <si>
    <t>МУП "Коммунальщик"</t>
  </si>
  <si>
    <t>5422110836</t>
  </si>
  <si>
    <t>Отрадненское</t>
  </si>
  <si>
    <t>50630440</t>
  </si>
  <si>
    <t>26374045</t>
  </si>
  <si>
    <t>МУП "Комфорт"</t>
  </si>
  <si>
    <t>5452112855</t>
  </si>
  <si>
    <t>26448481</t>
  </si>
  <si>
    <t>МУП "Комхоз" Карасукского муниципального округа</t>
  </si>
  <si>
    <t>5422112329</t>
  </si>
  <si>
    <t>31726409</t>
  </si>
  <si>
    <t>МУП "Котельная Ложок" г. Искитима</t>
  </si>
  <si>
    <t>5473011047</t>
  </si>
  <si>
    <t>26358559</t>
  </si>
  <si>
    <t>МУП "Красносельское ЖКХ"</t>
  </si>
  <si>
    <t>5415000952</t>
  </si>
  <si>
    <t>30925002</t>
  </si>
  <si>
    <t>МУП "Криводановское"</t>
  </si>
  <si>
    <t>5433957889</t>
  </si>
  <si>
    <t>30991769</t>
  </si>
  <si>
    <t>МУП "Ложок"</t>
  </si>
  <si>
    <t>5433960585</t>
  </si>
  <si>
    <t>Малотомское</t>
  </si>
  <si>
    <t>50636402</t>
  </si>
  <si>
    <t>26373885</t>
  </si>
  <si>
    <t>МУП "Малотомское"</t>
  </si>
  <si>
    <t>5431207792</t>
  </si>
  <si>
    <t>Мамоновское</t>
  </si>
  <si>
    <t>50636425</t>
  </si>
  <si>
    <t>31642140</t>
  </si>
  <si>
    <t>МУП "Мамоновское"</t>
  </si>
  <si>
    <t>5473005043</t>
  </si>
  <si>
    <t>26373741</t>
  </si>
  <si>
    <t>МУП "Матвеевское ЖКХ"</t>
  </si>
  <si>
    <t>5415001138</t>
  </si>
  <si>
    <t>Никоновское</t>
  </si>
  <si>
    <t>50636428</t>
  </si>
  <si>
    <t>31587196</t>
  </si>
  <si>
    <t>МУП "Никоново"</t>
  </si>
  <si>
    <t>5473001419</t>
  </si>
  <si>
    <t>Новомихайловское</t>
  </si>
  <si>
    <t>50650428</t>
  </si>
  <si>
    <t>26374070</t>
  </si>
  <si>
    <t>МУП "Новомихайловское" по ОУН</t>
  </si>
  <si>
    <t>5453176280</t>
  </si>
  <si>
    <t>Колмаковское</t>
  </si>
  <si>
    <t>50654413</t>
  </si>
  <si>
    <t>26373990</t>
  </si>
  <si>
    <t>МУП "Новоселовское ЖКХ"</t>
  </si>
  <si>
    <t>5439000704</t>
  </si>
  <si>
    <t>26561038</t>
  </si>
  <si>
    <t>МУП "Новосибирский метрополитен"</t>
  </si>
  <si>
    <t>5411100064</t>
  </si>
  <si>
    <t>26358724</t>
  </si>
  <si>
    <t>МУП "Обское ЖКХ"</t>
  </si>
  <si>
    <t>5432212001</t>
  </si>
  <si>
    <t>Озеро-Карачинское</t>
  </si>
  <si>
    <t>50656413</t>
  </si>
  <si>
    <t>27955990</t>
  </si>
  <si>
    <t>МУП "Озеро-Карачинское КХ"</t>
  </si>
  <si>
    <t>5415002090</t>
  </si>
  <si>
    <t>31677609</t>
  </si>
  <si>
    <t>МУП "Ордынское"</t>
  </si>
  <si>
    <t>5403076643</t>
  </si>
  <si>
    <t>Пеньковское</t>
  </si>
  <si>
    <t>50636431</t>
  </si>
  <si>
    <t>26358718</t>
  </si>
  <si>
    <t>МУП "Пеньковское</t>
  </si>
  <si>
    <t>5431207866</t>
  </si>
  <si>
    <t>26358560</t>
  </si>
  <si>
    <t>МУП "Погорельское ЖКХ"</t>
  </si>
  <si>
    <t>5415000984</t>
  </si>
  <si>
    <t>28546276</t>
  </si>
  <si>
    <t>МУП "Покровское ЖКХ"</t>
  </si>
  <si>
    <t>5415001561</t>
  </si>
  <si>
    <t>26358661</t>
  </si>
  <si>
    <t>МУП "Прокудское производственное предприятие жилищно-коммунального хозяйства"</t>
  </si>
  <si>
    <t>5425113546</t>
  </si>
  <si>
    <t>26649841</t>
  </si>
  <si>
    <t>МУП "РКЦ р.п. Линёво"</t>
  </si>
  <si>
    <t>5443004170</t>
  </si>
  <si>
    <t>Раздольненское</t>
  </si>
  <si>
    <t>50640438</t>
  </si>
  <si>
    <t>30351257</t>
  </si>
  <si>
    <t>МУП "Раздольненское водоснабжение"</t>
  </si>
  <si>
    <t>5433191509</t>
  </si>
  <si>
    <t>Раисинское</t>
  </si>
  <si>
    <t>50654434</t>
  </si>
  <si>
    <t>26373981</t>
  </si>
  <si>
    <t>МУП "Раисинское ЖКХ"</t>
  </si>
  <si>
    <t>5439000398</t>
  </si>
  <si>
    <t>Решетовское</t>
  </si>
  <si>
    <t>50625413</t>
  </si>
  <si>
    <t>26358671</t>
  </si>
  <si>
    <t>МУП "Решетовское жилищно-коммунальное хозяйство"</t>
  </si>
  <si>
    <t>5426104015</t>
  </si>
  <si>
    <t>31676751</t>
  </si>
  <si>
    <t>МУП "Служба заказчика Здвинского ЖКХ"</t>
  </si>
  <si>
    <t>5421110216</t>
  </si>
  <si>
    <t>Соколовское</t>
  </si>
  <si>
    <t>50621431</t>
  </si>
  <si>
    <t>26358638</t>
  </si>
  <si>
    <t>МУП "Соколовский жилкомсервис"</t>
  </si>
  <si>
    <t>5424400690</t>
  </si>
  <si>
    <t>26373894</t>
  </si>
  <si>
    <t>МУП "Станционно-Ояшинское ЖКХ"</t>
  </si>
  <si>
    <t>5432211706</t>
  </si>
  <si>
    <t>Старокарачинское</t>
  </si>
  <si>
    <t>50656428</t>
  </si>
  <si>
    <t>26358563</t>
  </si>
  <si>
    <t>МУП "Старокарачинское ЖКХ"</t>
  </si>
  <si>
    <t>5415001064</t>
  </si>
  <si>
    <t>31379140</t>
  </si>
  <si>
    <t>МУП "ТВК"</t>
  </si>
  <si>
    <t>5427128682</t>
  </si>
  <si>
    <t>30985432</t>
  </si>
  <si>
    <t>МУП "ТЕПЛО"</t>
  </si>
  <si>
    <t>5433959244</t>
  </si>
  <si>
    <t>28870914</t>
  </si>
  <si>
    <t>МУП "ТЕПЛОСЕТЬ" г.Искитим</t>
  </si>
  <si>
    <t>5446116844</t>
  </si>
  <si>
    <t>31698593</t>
  </si>
  <si>
    <t>МУП "ТТС"</t>
  </si>
  <si>
    <t>5403079838</t>
  </si>
  <si>
    <t>26358567</t>
  </si>
  <si>
    <t>МУП "Тебисское ЖКХ"</t>
  </si>
  <si>
    <t>5415000977</t>
  </si>
  <si>
    <t>31348628</t>
  </si>
  <si>
    <t>МУП "ТеплоВодоКанал"</t>
  </si>
  <si>
    <t>5438001550</t>
  </si>
  <si>
    <t>30858976</t>
  </si>
  <si>
    <t>МУП "Тепловик-2" Маслянинского района</t>
  </si>
  <si>
    <t>5431207471</t>
  </si>
  <si>
    <t>31431468</t>
  </si>
  <si>
    <t>МУП "Теплосервис" г.п. р.п. Мошково</t>
  </si>
  <si>
    <t>5432002928</t>
  </si>
  <si>
    <t>26358703</t>
  </si>
  <si>
    <t>МУП "Теплосети"</t>
  </si>
  <si>
    <t>5429108297</t>
  </si>
  <si>
    <t>26358667</t>
  </si>
  <si>
    <t>МУП "УК ЖКХ"</t>
  </si>
  <si>
    <t>5426104167</t>
  </si>
  <si>
    <t>26358800</t>
  </si>
  <si>
    <t>МУП "УКП"</t>
  </si>
  <si>
    <t>5439000158</t>
  </si>
  <si>
    <t>31161412</t>
  </si>
  <si>
    <t>МУП "Центр модернизации ЖКХ"</t>
  </si>
  <si>
    <t>5438000780</t>
  </si>
  <si>
    <t>Поселок Чик</t>
  </si>
  <si>
    <t>50623154</t>
  </si>
  <si>
    <t>26358660</t>
  </si>
  <si>
    <t>МУП "Чикское ППЖКХ"</t>
  </si>
  <si>
    <t>5425112768</t>
  </si>
  <si>
    <t>31587175</t>
  </si>
  <si>
    <t>МУП "Чистая вода"</t>
  </si>
  <si>
    <t>5403067303</t>
  </si>
  <si>
    <t>26358830</t>
  </si>
  <si>
    <t>МУП "Чулым-Сервис"</t>
  </si>
  <si>
    <t>5442000172</t>
  </si>
  <si>
    <t>Шарчинское</t>
  </si>
  <si>
    <t>50648437</t>
  </si>
  <si>
    <t>26358768</t>
  </si>
  <si>
    <t>МУП "Шарчинское ЖКХ"</t>
  </si>
  <si>
    <t>5436311645</t>
  </si>
  <si>
    <t>Шипуновское</t>
  </si>
  <si>
    <t>50648440</t>
  </si>
  <si>
    <t>26358764</t>
  </si>
  <si>
    <t>МУП "Шипуновское ЖКХ"</t>
  </si>
  <si>
    <t>5436311571</t>
  </si>
  <si>
    <t>Широкоярское</t>
  </si>
  <si>
    <t>50638425</t>
  </si>
  <si>
    <t>27506590</t>
  </si>
  <si>
    <t>МУП "Широкоярское ЖКХ"</t>
  </si>
  <si>
    <t>5432213809</t>
  </si>
  <si>
    <t>26358537</t>
  </si>
  <si>
    <t>МУП "Щегловское ЖКХ"</t>
  </si>
  <si>
    <t>5415001145</t>
  </si>
  <si>
    <t>Щербаковское</t>
  </si>
  <si>
    <t>50655427</t>
  </si>
  <si>
    <t>26358570</t>
  </si>
  <si>
    <t>МУП "Щербаковское жилищно-коммунальное хозяйство"</t>
  </si>
  <si>
    <t>5416103990</t>
  </si>
  <si>
    <t>28144067</t>
  </si>
  <si>
    <t>МУП "Энергия" г. Новосибирска</t>
  </si>
  <si>
    <t>5406153744</t>
  </si>
  <si>
    <t>Гжатское</t>
  </si>
  <si>
    <t>50630413</t>
  </si>
  <si>
    <t>30997753</t>
  </si>
  <si>
    <t>МУП «Гжатсксервис»</t>
  </si>
  <si>
    <t>5452004352</t>
  </si>
  <si>
    <t>31772889</t>
  </si>
  <si>
    <t>МУП «Жилищник» р.п. Маслянино</t>
  </si>
  <si>
    <t>5431207457</t>
  </si>
  <si>
    <t>27556040</t>
  </si>
  <si>
    <t>МУП «Коммунальное хозяйство»</t>
  </si>
  <si>
    <t>5413113566</t>
  </si>
  <si>
    <t>Абрамовское</t>
  </si>
  <si>
    <t>50630402</t>
  </si>
  <si>
    <t>30997718</t>
  </si>
  <si>
    <t>МУП «Энергия»</t>
  </si>
  <si>
    <t>5452004313</t>
  </si>
  <si>
    <t>Веснянское</t>
  </si>
  <si>
    <t>50630411</t>
  </si>
  <si>
    <t>26374049</t>
  </si>
  <si>
    <t>МУП Веснянский  "ПХУ"</t>
  </si>
  <si>
    <t>5452113055</t>
  </si>
  <si>
    <t>31227519</t>
  </si>
  <si>
    <t>МУП ДЕЗ ЖКХ "Армейский"</t>
  </si>
  <si>
    <t>5433963716</t>
  </si>
  <si>
    <t>26358733</t>
  </si>
  <si>
    <t>МУП ДЕЗ ЖКХ "Боровское"</t>
  </si>
  <si>
    <t>5433158477</t>
  </si>
  <si>
    <t>26358735</t>
  </si>
  <si>
    <t>МУП ДЕЗ ЖКХ "Кубовинское"</t>
  </si>
  <si>
    <t>5433159294</t>
  </si>
  <si>
    <t>28221303</t>
  </si>
  <si>
    <t>МУП ДЕЗ ЖКХ "Летный"</t>
  </si>
  <si>
    <t>5433188190</t>
  </si>
  <si>
    <t>Алексеевское</t>
  </si>
  <si>
    <t>50613401</t>
  </si>
  <si>
    <t>26358615</t>
  </si>
  <si>
    <t>МУП ЖКХ "Алексеевское"</t>
  </si>
  <si>
    <t>5421110537</t>
  </si>
  <si>
    <t>Верх-Каргатское</t>
  </si>
  <si>
    <t>50613402</t>
  </si>
  <si>
    <t>26358607</t>
  </si>
  <si>
    <t>МУП ЖКХ "Верх-Каргатское"</t>
  </si>
  <si>
    <t>5421110463</t>
  </si>
  <si>
    <t>Верх-Урюмское</t>
  </si>
  <si>
    <t>50613404</t>
  </si>
  <si>
    <t>26358616</t>
  </si>
  <si>
    <t>МУП ЖКХ "Верх-Урюмское"</t>
  </si>
  <si>
    <t>5421110544</t>
  </si>
  <si>
    <t>Каменское</t>
  </si>
  <si>
    <t>50640416</t>
  </si>
  <si>
    <t>27564839</t>
  </si>
  <si>
    <t>МУП ЖКХ "Восход"</t>
  </si>
  <si>
    <t>5433186611</t>
  </si>
  <si>
    <t>Горносталевское</t>
  </si>
  <si>
    <t>50613406</t>
  </si>
  <si>
    <t>26413412</t>
  </si>
  <si>
    <t>МУП ЖКХ "Горносталевское"</t>
  </si>
  <si>
    <t>5421110456</t>
  </si>
  <si>
    <t>Ереминское</t>
  </si>
  <si>
    <t>50634416</t>
  </si>
  <si>
    <t>26358706</t>
  </si>
  <si>
    <t>МУП ЖКХ "Еремино"</t>
  </si>
  <si>
    <t>5430000724</t>
  </si>
  <si>
    <t>31352650</t>
  </si>
  <si>
    <t>МУП ЖКХ "Ирменское"</t>
  </si>
  <si>
    <t>5434138755</t>
  </si>
  <si>
    <t>30859058</t>
  </si>
  <si>
    <t>МУП ЖКХ "КОМБИНАТ БАРЫШЕВСКИЙ"</t>
  </si>
  <si>
    <t>5433958184</t>
  </si>
  <si>
    <t>26358736</t>
  </si>
  <si>
    <t>МУП ЖКХ "Каменская Дирекция заказчика"</t>
  </si>
  <si>
    <t>5433159375</t>
  </si>
  <si>
    <t>Колыбельское</t>
  </si>
  <si>
    <t>50627410</t>
  </si>
  <si>
    <t>26805258</t>
  </si>
  <si>
    <t>МУП ЖКХ "Колыбельское"</t>
  </si>
  <si>
    <t>5427107185</t>
  </si>
  <si>
    <t>26423873</t>
  </si>
  <si>
    <t>МУП ЖКХ "Краснообск"</t>
  </si>
  <si>
    <t>5433161840</t>
  </si>
  <si>
    <t>Лянинское</t>
  </si>
  <si>
    <t>50613410</t>
  </si>
  <si>
    <t>26358610</t>
  </si>
  <si>
    <t>МУП ЖКХ "Лянинское"</t>
  </si>
  <si>
    <t>5421110495</t>
  </si>
  <si>
    <t>Мохнатологовское</t>
  </si>
  <si>
    <t>50627425</t>
  </si>
  <si>
    <t>26373867</t>
  </si>
  <si>
    <t>МУП ЖКХ "Мохнатологовское"</t>
  </si>
  <si>
    <t>5427106230</t>
  </si>
  <si>
    <t>Нижнеурюмское</t>
  </si>
  <si>
    <t>50613428</t>
  </si>
  <si>
    <t>26358617</t>
  </si>
  <si>
    <t>МУП ЖКХ "Нижнеурюмское"</t>
  </si>
  <si>
    <t>5421110569</t>
  </si>
  <si>
    <t>Нижнечулымское</t>
  </si>
  <si>
    <t>50613413</t>
  </si>
  <si>
    <t>26358608</t>
  </si>
  <si>
    <t>МУП ЖКХ "Нижнечулымское"</t>
  </si>
  <si>
    <t>5421110470</t>
  </si>
  <si>
    <t>Новороссийское</t>
  </si>
  <si>
    <t>50613416</t>
  </si>
  <si>
    <t>26358612</t>
  </si>
  <si>
    <t>МУП ЖКХ "Новороссийское"</t>
  </si>
  <si>
    <t>5421110551</t>
  </si>
  <si>
    <t>Огнево-Заимковское</t>
  </si>
  <si>
    <t>50657419</t>
  </si>
  <si>
    <t>30798473</t>
  </si>
  <si>
    <t>МУП ЖКХ "Огнево"</t>
  </si>
  <si>
    <t>5440111649</t>
  </si>
  <si>
    <t>Станционное</t>
  </si>
  <si>
    <t>50640440</t>
  </si>
  <si>
    <t>31348618</t>
  </si>
  <si>
    <t>МУП ЖКХ "Перспектива"</t>
  </si>
  <si>
    <t>5433970745</t>
  </si>
  <si>
    <t>26358614</t>
  </si>
  <si>
    <t>МУП ЖКХ "Петраковское"</t>
  </si>
  <si>
    <t>5421110520</t>
  </si>
  <si>
    <t>Рощинское</t>
  </si>
  <si>
    <t>50613422</t>
  </si>
  <si>
    <t>26358618</t>
  </si>
  <si>
    <t>МУП ЖКХ "Рощинское"</t>
  </si>
  <si>
    <t>5421110590</t>
  </si>
  <si>
    <t>Сарыбалыкское</t>
  </si>
  <si>
    <t>50613425</t>
  </si>
  <si>
    <t>26358613</t>
  </si>
  <si>
    <t>МУП ЖКХ "Сарыбалыкское"</t>
  </si>
  <si>
    <t>5421110512</t>
  </si>
  <si>
    <t>Цветниковское</t>
  </si>
  <si>
    <t>50613430</t>
  </si>
  <si>
    <t>26358611</t>
  </si>
  <si>
    <t>МУП ЖКХ "Цветниковское"</t>
  </si>
  <si>
    <t>5421110505</t>
  </si>
  <si>
    <t>30809617</t>
  </si>
  <si>
    <t>МУП ЖКХ "Центральное" Чановского района</t>
  </si>
  <si>
    <t>5415102062</t>
  </si>
  <si>
    <t>Черновское</t>
  </si>
  <si>
    <t>50625419</t>
  </si>
  <si>
    <t>26358670</t>
  </si>
  <si>
    <t>МУП ЖКХ "Черновское"</t>
  </si>
  <si>
    <t>5426103491</t>
  </si>
  <si>
    <t>Чулымское</t>
  </si>
  <si>
    <t>50613431</t>
  </si>
  <si>
    <t>26358609</t>
  </si>
  <si>
    <t>МУП ЖКХ "Чулымское"</t>
  </si>
  <si>
    <t>5421110488</t>
  </si>
  <si>
    <t>Ярковское</t>
  </si>
  <si>
    <t>50640446</t>
  </si>
  <si>
    <t>26373904</t>
  </si>
  <si>
    <t>МУП ЖКХ "Ярковское"</t>
  </si>
  <si>
    <t>5433154930</t>
  </si>
  <si>
    <t>Сибирское</t>
  </si>
  <si>
    <t>50632431</t>
  </si>
  <si>
    <t>26358699</t>
  </si>
  <si>
    <t>МУП ЖКХ Купинского района</t>
  </si>
  <si>
    <t>5429107906</t>
  </si>
  <si>
    <t>50604425</t>
  </si>
  <si>
    <t>26358871</t>
  </si>
  <si>
    <t>МУП ЖКХ Щербаковское</t>
  </si>
  <si>
    <t>5451110647</t>
  </si>
  <si>
    <t>26358880</t>
  </si>
  <si>
    <t>МУП ЖКХ г.Барабинска</t>
  </si>
  <si>
    <t>5451110781</t>
  </si>
  <si>
    <t>26358709</t>
  </si>
  <si>
    <t>МУП ЖКХ муниципального образования Кыштовского сельсовета</t>
  </si>
  <si>
    <t>5430103423</t>
  </si>
  <si>
    <t>Андреевское</t>
  </si>
  <si>
    <t>50603402</t>
  </si>
  <si>
    <t>26358584</t>
  </si>
  <si>
    <t>МУП ИКС "Тепло"</t>
  </si>
  <si>
    <t>5417105044</t>
  </si>
  <si>
    <t>Тальменское</t>
  </si>
  <si>
    <t>50615428</t>
  </si>
  <si>
    <t>31003007</t>
  </si>
  <si>
    <t>МУП ИР "Восточное"</t>
  </si>
  <si>
    <t>5443026977</t>
  </si>
  <si>
    <t>Улыбинское</t>
  </si>
  <si>
    <t>50615431</t>
  </si>
  <si>
    <t>31003029</t>
  </si>
  <si>
    <t>МУП ИР "Западное"</t>
  </si>
  <si>
    <t>5443026952</t>
  </si>
  <si>
    <t>Совхозное</t>
  </si>
  <si>
    <t>50615422</t>
  </si>
  <si>
    <t>31003056</t>
  </si>
  <si>
    <t>МУП ИР "Северное"</t>
  </si>
  <si>
    <t>5443027018</t>
  </si>
  <si>
    <t>31003083</t>
  </si>
  <si>
    <t>МУП ИР "Центральное"</t>
  </si>
  <si>
    <t>5443027000</t>
  </si>
  <si>
    <t>Промышленное</t>
  </si>
  <si>
    <t>50615420</t>
  </si>
  <si>
    <t>31003112</t>
  </si>
  <si>
    <t>МУП ИР "Южное"</t>
  </si>
  <si>
    <t>5443026960</t>
  </si>
  <si>
    <t>31338790</t>
  </si>
  <si>
    <t>МУП Коченевского района "Единый расчетный центр"</t>
  </si>
  <si>
    <t>5425003014</t>
  </si>
  <si>
    <t>50630428</t>
  </si>
  <si>
    <t>26374054</t>
  </si>
  <si>
    <t>МУП Михайловский "ПХУ"</t>
  </si>
  <si>
    <t>5452113231</t>
  </si>
  <si>
    <t>27506788</t>
  </si>
  <si>
    <t>МУП Новопреображенское ЖКХ</t>
  </si>
  <si>
    <t>5415001748</t>
  </si>
  <si>
    <t>Нижнекаменское</t>
  </si>
  <si>
    <t>50642416</t>
  </si>
  <si>
    <t>30476394</t>
  </si>
  <si>
    <t>МУП Ордынского района НСО "Единая управляющая компания жилищно-коммунальным хозяйством"</t>
  </si>
  <si>
    <t>5434137695</t>
  </si>
  <si>
    <t>28861343</t>
  </si>
  <si>
    <t>МУП ТВК "Толмачево"</t>
  </si>
  <si>
    <t>5433199184</t>
  </si>
  <si>
    <t>28980079</t>
  </si>
  <si>
    <t>МУП г. Куйбышева "Горводоканал"</t>
  </si>
  <si>
    <t>5452116602</t>
  </si>
  <si>
    <t>26373715</t>
  </si>
  <si>
    <t>МУП г.Новосибирска "Горводоканал"</t>
  </si>
  <si>
    <t>5411100875</t>
  </si>
  <si>
    <t>30990611</t>
  </si>
  <si>
    <t>МУП р.п. Колывань "Комхоз"</t>
  </si>
  <si>
    <t>5424951070</t>
  </si>
  <si>
    <t>26444651</t>
  </si>
  <si>
    <t>МУЭП "Промтехэнерго"</t>
  </si>
  <si>
    <t>5433161180</t>
  </si>
  <si>
    <t>Верх-Тулинское</t>
  </si>
  <si>
    <t>50640410</t>
  </si>
  <si>
    <t>30849918</t>
  </si>
  <si>
    <t>Муниципальное унитарное предприятие "Верх-Тула Ресурс"</t>
  </si>
  <si>
    <t>5433957871</t>
  </si>
  <si>
    <t>Петропавловское 2-е</t>
  </si>
  <si>
    <t>50608428</t>
  </si>
  <si>
    <t>26755898</t>
  </si>
  <si>
    <t>Муниципальное учреждение "Петропавловский 2-ой муниципальный центр культуры"</t>
  </si>
  <si>
    <t>5419000174</t>
  </si>
  <si>
    <t>31697176</t>
  </si>
  <si>
    <t>НГУ</t>
  </si>
  <si>
    <t>5408106490</t>
  </si>
  <si>
    <t>31432415</t>
  </si>
  <si>
    <t>НИКУЛИН ВАЛЕРИЙ ПЕТРОВИЧ</t>
  </si>
  <si>
    <t>540411517919</t>
  </si>
  <si>
    <t>26822792</t>
  </si>
  <si>
    <t>НПО "ЭЛСИБ" ПАО</t>
  </si>
  <si>
    <t>5403102702</t>
  </si>
  <si>
    <t>28284384</t>
  </si>
  <si>
    <t>Новосибирский филиал ПАО "Ростелеком"</t>
  </si>
  <si>
    <t>7707049388</t>
  </si>
  <si>
    <t>540743002</t>
  </si>
  <si>
    <t>26461039</t>
  </si>
  <si>
    <t>Новосибирский электровозоремонтный завод - филиал ОАО "Желдорреммаш"</t>
  </si>
  <si>
    <t>7715729877</t>
  </si>
  <si>
    <t>26413893</t>
  </si>
  <si>
    <t>ОАО "Александра Невского"</t>
  </si>
  <si>
    <t>5417105206</t>
  </si>
  <si>
    <t>Лозовское</t>
  </si>
  <si>
    <t>50603407</t>
  </si>
  <si>
    <t>26358574</t>
  </si>
  <si>
    <t>ОАО "Вознесенское"</t>
  </si>
  <si>
    <t>5417100293</t>
  </si>
  <si>
    <t>26799591</t>
  </si>
  <si>
    <t>ОАО "Городские газовые сети"</t>
  </si>
  <si>
    <t>5406526153</t>
  </si>
  <si>
    <t>26358516</t>
  </si>
  <si>
    <t>ОАО "Корпорация - Новосибирский завод "Электросигнал"</t>
  </si>
  <si>
    <t>5405262331</t>
  </si>
  <si>
    <t>26373751</t>
  </si>
  <si>
    <t>ОАО "Надежда"</t>
  </si>
  <si>
    <t>5417104308</t>
  </si>
  <si>
    <t>Орехово-Логовское</t>
  </si>
  <si>
    <t>50627434</t>
  </si>
  <si>
    <t>26358690</t>
  </si>
  <si>
    <t>ОАО "Новая Заря"</t>
  </si>
  <si>
    <t>5427106953</t>
  </si>
  <si>
    <t>26457834</t>
  </si>
  <si>
    <t>ОАО "Ордынский теплоучасток 1"</t>
  </si>
  <si>
    <t>5434113528</t>
  </si>
  <si>
    <t>26358654</t>
  </si>
  <si>
    <t>ОАО "Племзавод "Чикский"</t>
  </si>
  <si>
    <t>5425001105</t>
  </si>
  <si>
    <t>Преображенское</t>
  </si>
  <si>
    <t>50615419</t>
  </si>
  <si>
    <t>27579438</t>
  </si>
  <si>
    <t>ОАО "Преображенское"</t>
  </si>
  <si>
    <t>5443120264</t>
  </si>
  <si>
    <t>27564925</t>
  </si>
  <si>
    <t>ОАО "Станкосиб"</t>
  </si>
  <si>
    <t>5405109132</t>
  </si>
  <si>
    <t>28486020</t>
  </si>
  <si>
    <t>ОАО "Сузунский райтоп"</t>
  </si>
  <si>
    <t>5436101180</t>
  </si>
  <si>
    <t>26651677</t>
  </si>
  <si>
    <t>ОАО "Сузунское ЖКХ"</t>
  </si>
  <si>
    <t>5436108763</t>
  </si>
  <si>
    <t>27054193</t>
  </si>
  <si>
    <t>ОАО "ТГК-11"</t>
  </si>
  <si>
    <t>5406323202</t>
  </si>
  <si>
    <t>Новопичуговское</t>
  </si>
  <si>
    <t>50642418</t>
  </si>
  <si>
    <t>26457858</t>
  </si>
  <si>
    <t>ОАО "Теплоэнергия плюс"</t>
  </si>
  <si>
    <t>5434113976</t>
  </si>
  <si>
    <t>26483046</t>
  </si>
  <si>
    <t>ОАО "Тогучинское жилищно-ремонтное предприятие"</t>
  </si>
  <si>
    <t>5438318702</t>
  </si>
  <si>
    <t>26543179</t>
  </si>
  <si>
    <t>ОАО "Транссибнефть" - филиал НРНУ</t>
  </si>
  <si>
    <t>540203001</t>
  </si>
  <si>
    <t>26358499</t>
  </si>
  <si>
    <t>ОАО "Трест "Связьстрой-6"</t>
  </si>
  <si>
    <t>5402107232</t>
  </si>
  <si>
    <t>Устьянцевское</t>
  </si>
  <si>
    <t>50604418</t>
  </si>
  <si>
    <t>28943397</t>
  </si>
  <si>
    <t>ОАО "Устьянцевское"</t>
  </si>
  <si>
    <t>5451111224</t>
  </si>
  <si>
    <t>26358808</t>
  </si>
  <si>
    <t>ОАО "Черепановский завод строительных материалов"</t>
  </si>
  <si>
    <t>5440101048</t>
  </si>
  <si>
    <t>27583179</t>
  </si>
  <si>
    <t>ОАО "Черновское"</t>
  </si>
  <si>
    <t>5426104022</t>
  </si>
  <si>
    <t>26358510</t>
  </si>
  <si>
    <t>ОАО НПО "Сибсельмаш"</t>
  </si>
  <si>
    <t>5404220321</t>
  </si>
  <si>
    <t>28466816</t>
  </si>
  <si>
    <t>ОАО ФИРМА "НОВОСИБИРСКИЙ ГОРТОП"</t>
  </si>
  <si>
    <t>5406011651</t>
  </si>
  <si>
    <t>28016587</t>
  </si>
  <si>
    <t>ООО  "АльфаГазСтройСервис"</t>
  </si>
  <si>
    <t>5407057232</t>
  </si>
  <si>
    <t>31679864</t>
  </si>
  <si>
    <t>ООО " ДЕНТА "</t>
  </si>
  <si>
    <t>5410105486</t>
  </si>
  <si>
    <t>31325282</t>
  </si>
  <si>
    <t>ООО " ТРИАДА"</t>
  </si>
  <si>
    <t>5453176040</t>
  </si>
  <si>
    <t>31696970</t>
  </si>
  <si>
    <t>ООО "АВАНГАРД СЕРВИС"</t>
  </si>
  <si>
    <t>5406830347</t>
  </si>
  <si>
    <t>31418649</t>
  </si>
  <si>
    <t>ООО "АВТОРЕСУРС ПЛЮС"</t>
  </si>
  <si>
    <t>5440114054</t>
  </si>
  <si>
    <t>31676021</t>
  </si>
  <si>
    <t>ООО "АГНИ"</t>
  </si>
  <si>
    <t>4207021540</t>
  </si>
  <si>
    <t>31432907</t>
  </si>
  <si>
    <t>ООО "АДОНИС"</t>
  </si>
  <si>
    <t>5424402351</t>
  </si>
  <si>
    <t>31679842</t>
  </si>
  <si>
    <t>ООО "АДРЕМ"</t>
  </si>
  <si>
    <t>5404465184</t>
  </si>
  <si>
    <t>26787131</t>
  </si>
  <si>
    <t>ООО "АДС"</t>
  </si>
  <si>
    <t>5408276163</t>
  </si>
  <si>
    <t>31432911</t>
  </si>
  <si>
    <t>ООО "АЗУРИТ-Н"</t>
  </si>
  <si>
    <t>5410060228</t>
  </si>
  <si>
    <t>31208658</t>
  </si>
  <si>
    <t>ООО "АИР"</t>
  </si>
  <si>
    <t>5607046990</t>
  </si>
  <si>
    <t>560701001</t>
  </si>
  <si>
    <t>31432428</t>
  </si>
  <si>
    <t>ООО "АЙТИ"</t>
  </si>
  <si>
    <t>5405040297</t>
  </si>
  <si>
    <t>31679848</t>
  </si>
  <si>
    <t>ООО "АКАДЕММЕДИКАЛ"</t>
  </si>
  <si>
    <t>5408309740</t>
  </si>
  <si>
    <t>31206332</t>
  </si>
  <si>
    <t>ООО "АКВА"</t>
  </si>
  <si>
    <t>5445001590</t>
  </si>
  <si>
    <t>31432915</t>
  </si>
  <si>
    <t>5433957656</t>
  </si>
  <si>
    <t>31676034</t>
  </si>
  <si>
    <t>ООО "АКВАРЕЛЬ"</t>
  </si>
  <si>
    <t>5452116190</t>
  </si>
  <si>
    <t>31707415</t>
  </si>
  <si>
    <t>ООО "АКС-ЗЕВС"</t>
  </si>
  <si>
    <t>5410096626</t>
  </si>
  <si>
    <t>31329188</t>
  </si>
  <si>
    <t>ООО "АКТИВПРО"</t>
  </si>
  <si>
    <t>5402509189</t>
  </si>
  <si>
    <t>31491026</t>
  </si>
  <si>
    <t>ООО "АЛЬФА КЛИНИК"</t>
  </si>
  <si>
    <t>5402056316</t>
  </si>
  <si>
    <t>31432594</t>
  </si>
  <si>
    <t>ООО "АПОЛЛО"</t>
  </si>
  <si>
    <t>5401137241</t>
  </si>
  <si>
    <t>31328887</t>
  </si>
  <si>
    <t>ООО "АПТЕКА "БИРЮЗА-ФАРМ"</t>
  </si>
  <si>
    <t>7203473252</t>
  </si>
  <si>
    <t>720301001</t>
  </si>
  <si>
    <t>31676052</t>
  </si>
  <si>
    <t>ООО "АПТЕКА "ВИТА"</t>
  </si>
  <si>
    <t>7019027721</t>
  </si>
  <si>
    <t>31211749</t>
  </si>
  <si>
    <t>ООО "АПТЕКА "ДОМАШНИЙ ДОКТОР"</t>
  </si>
  <si>
    <t>5834027545</t>
  </si>
  <si>
    <t>731301001</t>
  </si>
  <si>
    <t>31490699</t>
  </si>
  <si>
    <t>ООО "АПТЕКА 128"</t>
  </si>
  <si>
    <t>5405058671</t>
  </si>
  <si>
    <t>31491084</t>
  </si>
  <si>
    <t>ООО "АПТЕКА ЗДОРОВЬЕ"</t>
  </si>
  <si>
    <t>5407976807</t>
  </si>
  <si>
    <t>31432924</t>
  </si>
  <si>
    <t>ООО "АПТЕКА НА КРАСНОМ"</t>
  </si>
  <si>
    <t>5406634600</t>
  </si>
  <si>
    <t>31432928</t>
  </si>
  <si>
    <t>ООО "АПТЕКА ПЛЮС"</t>
  </si>
  <si>
    <t>5402542073</t>
  </si>
  <si>
    <t>31676056</t>
  </si>
  <si>
    <t>ООО "АПТЕКА С ЛЕКАРСТВАМИ"</t>
  </si>
  <si>
    <t>5415104824</t>
  </si>
  <si>
    <t>31329184</t>
  </si>
  <si>
    <t>ООО "АПТЕКА СЕМЕЙНАЯ"</t>
  </si>
  <si>
    <t>5402468550</t>
  </si>
  <si>
    <t>31325035</t>
  </si>
  <si>
    <t>ООО "АПТЕКА ЭКОНОМЪ"</t>
  </si>
  <si>
    <t>5401957526</t>
  </si>
  <si>
    <t>31490721</t>
  </si>
  <si>
    <t>ООО "АПТЕКА№1-НОВОСИБИРСК"</t>
  </si>
  <si>
    <t>5401998191</t>
  </si>
  <si>
    <t>Бурмистровское</t>
  </si>
  <si>
    <t>50615401</t>
  </si>
  <si>
    <t>31490985</t>
  </si>
  <si>
    <t>ООО "АПТЕЧНЫЙ ПУНКТ"</t>
  </si>
  <si>
    <t>5443028269</t>
  </si>
  <si>
    <t>30883872</t>
  </si>
  <si>
    <t>ООО "АРСЕНАЛ"</t>
  </si>
  <si>
    <t>5405969730</t>
  </si>
  <si>
    <t>31503668</t>
  </si>
  <si>
    <t>ООО "АРТ ФАРМ"</t>
  </si>
  <si>
    <t>5445108738</t>
  </si>
  <si>
    <t>31676061</t>
  </si>
  <si>
    <t>ООО "АРТ-ФЕМИЛИ"</t>
  </si>
  <si>
    <t>5403047314</t>
  </si>
  <si>
    <t>31328815</t>
  </si>
  <si>
    <t>ООО "АРТИС-ФАРМ"</t>
  </si>
  <si>
    <t>5410052611</t>
  </si>
  <si>
    <t>31328958</t>
  </si>
  <si>
    <t>ООО "АРТФАРМА"</t>
  </si>
  <si>
    <t>5445260813</t>
  </si>
  <si>
    <t>31208736</t>
  </si>
  <si>
    <t>ООО "АРХИ-МЕД"</t>
  </si>
  <si>
    <t>6312053182</t>
  </si>
  <si>
    <t>631901001</t>
  </si>
  <si>
    <t>31432676</t>
  </si>
  <si>
    <t>ООО "АСМЕДИКА"</t>
  </si>
  <si>
    <t>5406628525</t>
  </si>
  <si>
    <t>31679852</t>
  </si>
  <si>
    <t>ООО "АСТИ"</t>
  </si>
  <si>
    <t>6161008178</t>
  </si>
  <si>
    <t>616301001</t>
  </si>
  <si>
    <t>31697050</t>
  </si>
  <si>
    <t>ООО "АЭКО"</t>
  </si>
  <si>
    <t>5401382243</t>
  </si>
  <si>
    <t>31491040</t>
  </si>
  <si>
    <t>ООО "АЮРДЕНТ"</t>
  </si>
  <si>
    <t>5405508144</t>
  </si>
  <si>
    <t>31324973</t>
  </si>
  <si>
    <t>ООО "Авангард-Фарм"</t>
  </si>
  <si>
    <t>5404221364</t>
  </si>
  <si>
    <t>31489617</t>
  </si>
  <si>
    <t>ООО "Август"</t>
  </si>
  <si>
    <t>6321290013</t>
  </si>
  <si>
    <t>632101001</t>
  </si>
  <si>
    <t>31418446</t>
  </si>
  <si>
    <t>ООО "Автолига54"</t>
  </si>
  <si>
    <t>5445022520</t>
  </si>
  <si>
    <t>31311471</t>
  </si>
  <si>
    <t>ООО "Агро-Сервис"</t>
  </si>
  <si>
    <t>5452109852</t>
  </si>
  <si>
    <t>28079964</t>
  </si>
  <si>
    <t>ООО "Агроресурсы"</t>
  </si>
  <si>
    <t>5408191400</t>
  </si>
  <si>
    <t>31434413</t>
  </si>
  <si>
    <t>ООО "Айсберг"</t>
  </si>
  <si>
    <t>5410068499</t>
  </si>
  <si>
    <t>31324969</t>
  </si>
  <si>
    <t>ООО "Альтернатива"</t>
  </si>
  <si>
    <t>5409238883</t>
  </si>
  <si>
    <t>31431959</t>
  </si>
  <si>
    <t>ООО "Альфа Живика"</t>
  </si>
  <si>
    <t>6673189456</t>
  </si>
  <si>
    <t>668601001</t>
  </si>
  <si>
    <t>31212635</t>
  </si>
  <si>
    <t>ООО "Альфа-6"</t>
  </si>
  <si>
    <t>6312069305</t>
  </si>
  <si>
    <t>644401001</t>
  </si>
  <si>
    <t>31324977</t>
  </si>
  <si>
    <t>ООО "Амида"</t>
  </si>
  <si>
    <t>5433193055</t>
  </si>
  <si>
    <t>31322777</t>
  </si>
  <si>
    <t>ООО "Антей"</t>
  </si>
  <si>
    <t>5409241727</t>
  </si>
  <si>
    <t>31186738</t>
  </si>
  <si>
    <t>ООО "Апика-Мед"</t>
  </si>
  <si>
    <t>5404405629</t>
  </si>
  <si>
    <t>31186754</t>
  </si>
  <si>
    <t>ООО "Апрель"</t>
  </si>
  <si>
    <t>5410778643</t>
  </si>
  <si>
    <t>30346019</t>
  </si>
  <si>
    <t>ООО "Аптека "Двина"</t>
  </si>
  <si>
    <t>5406712110</t>
  </si>
  <si>
    <t>30346014</t>
  </si>
  <si>
    <t>ООО "Аптека "Енисей"</t>
  </si>
  <si>
    <t>5406712093</t>
  </si>
  <si>
    <t>30346008</t>
  </si>
  <si>
    <t>ООО "Аптека "Печора"</t>
  </si>
  <si>
    <t>5406712079</t>
  </si>
  <si>
    <t>Поселок Посевная</t>
  </si>
  <si>
    <t>50657163</t>
  </si>
  <si>
    <t>31325018</t>
  </si>
  <si>
    <t>ООО "Аптека Плюс"</t>
  </si>
  <si>
    <t>5440109880</t>
  </si>
  <si>
    <t>31325168</t>
  </si>
  <si>
    <t>ООО "Аптека Санитас"</t>
  </si>
  <si>
    <t>5446012267</t>
  </si>
  <si>
    <t>30346048</t>
  </si>
  <si>
    <t>ООО "Аптека на Инском"</t>
  </si>
  <si>
    <t>5409113098</t>
  </si>
  <si>
    <t>30919067</t>
  </si>
  <si>
    <t>ООО "Аптека от склада 7"</t>
  </si>
  <si>
    <t>5908987091</t>
  </si>
  <si>
    <t>590801001</t>
  </si>
  <si>
    <t>30919056</t>
  </si>
  <si>
    <t>ООО "Аптека от склада-Центр 3"</t>
  </si>
  <si>
    <t>5908555567</t>
  </si>
  <si>
    <t>30919072</t>
  </si>
  <si>
    <t>ООО "Аптека от склада-Центр"</t>
  </si>
  <si>
    <t>5908999957</t>
  </si>
  <si>
    <t>28079984</t>
  </si>
  <si>
    <t>ООО "Аптеки 36,6 "Западная Сибирь"</t>
  </si>
  <si>
    <t>5405386249</t>
  </si>
  <si>
    <t>26759741</t>
  </si>
  <si>
    <t>ООО "Аптечная сеть "Эвалар" г.Бийск</t>
  </si>
  <si>
    <t>2204020400</t>
  </si>
  <si>
    <t>220401001</t>
  </si>
  <si>
    <t>31433472</t>
  </si>
  <si>
    <t>ООО "Аптечный пункт"</t>
  </si>
  <si>
    <t>5443005600</t>
  </si>
  <si>
    <t>27305707</t>
  </si>
  <si>
    <t>ООО "Арбик"</t>
  </si>
  <si>
    <t>2227005590</t>
  </si>
  <si>
    <t>222701001</t>
  </si>
  <si>
    <t>31506592</t>
  </si>
  <si>
    <t>ООО "Арктика"</t>
  </si>
  <si>
    <t>5406807901</t>
  </si>
  <si>
    <t>31208732</t>
  </si>
  <si>
    <t>ООО "Арника"</t>
  </si>
  <si>
    <t>6312056730</t>
  </si>
  <si>
    <t>631101001</t>
  </si>
  <si>
    <t>31523257</t>
  </si>
  <si>
    <t>ООО "Архи-Мед"</t>
  </si>
  <si>
    <t>631205318</t>
  </si>
  <si>
    <t>26461196</t>
  </si>
  <si>
    <t>ООО "Атолл-Сибакадемстрой"</t>
  </si>
  <si>
    <t>5410148401</t>
  </si>
  <si>
    <t>31323475</t>
  </si>
  <si>
    <t>ООО "Афина"</t>
  </si>
  <si>
    <t>5402033630</t>
  </si>
  <si>
    <t>31433513</t>
  </si>
  <si>
    <t>ООО "Аюр Дент и К"</t>
  </si>
  <si>
    <t>5403325353</t>
  </si>
  <si>
    <t>31325070</t>
  </si>
  <si>
    <t>ООО "БАРБАРИС"</t>
  </si>
  <si>
    <t>4632200361</t>
  </si>
  <si>
    <t>463201001</t>
  </si>
  <si>
    <t>31634770</t>
  </si>
  <si>
    <t>ООО "БАРС-АВТО"</t>
  </si>
  <si>
    <t>5422114502</t>
  </si>
  <si>
    <t>31491367</t>
  </si>
  <si>
    <t>ООО "БЕЛАЯ АПТЕКА НА ЛАЗУРНОЙ"</t>
  </si>
  <si>
    <t>5405452565</t>
  </si>
  <si>
    <t>31432404</t>
  </si>
  <si>
    <t>ООО "БЕЛАЯ АПТЕКА НА ЦИРКЕ"</t>
  </si>
  <si>
    <t>5407969944</t>
  </si>
  <si>
    <t>31432680</t>
  </si>
  <si>
    <t>ООО "БЕЛЫЙ ГОРОД"</t>
  </si>
  <si>
    <t>5406598447</t>
  </si>
  <si>
    <t>31325074</t>
  </si>
  <si>
    <t>ООО "БРУСНИКА"</t>
  </si>
  <si>
    <t>4618002720</t>
  </si>
  <si>
    <t>461801001</t>
  </si>
  <si>
    <t>31433517</t>
  </si>
  <si>
    <t>ООО "Базис Джи 03"</t>
  </si>
  <si>
    <t>5406590984</t>
  </si>
  <si>
    <t>31430118</t>
  </si>
  <si>
    <t>ООО "Байкал"</t>
  </si>
  <si>
    <t>6311109989</t>
  </si>
  <si>
    <t>132801001</t>
  </si>
  <si>
    <t>28869403</t>
  </si>
  <si>
    <t>ООО "БелМарс"</t>
  </si>
  <si>
    <t>5407199981</t>
  </si>
  <si>
    <t>31433521</t>
  </si>
  <si>
    <t>ООО "Белая аптека на Выборной"</t>
  </si>
  <si>
    <t>5405503315</t>
  </si>
  <si>
    <t>31433525</t>
  </si>
  <si>
    <t>ООО "Белая аптека на Золотой Ниве"</t>
  </si>
  <si>
    <t>5405500459</t>
  </si>
  <si>
    <t>31433529</t>
  </si>
  <si>
    <t>ООО "Белая аптека на Крылова"</t>
  </si>
  <si>
    <t>5406695240</t>
  </si>
  <si>
    <t>31433535</t>
  </si>
  <si>
    <t>ООО "Белая аптека на Орджоникидзе"</t>
  </si>
  <si>
    <t>5406718553</t>
  </si>
  <si>
    <t>31322732</t>
  </si>
  <si>
    <t>ООО "Белая аптека на площади Калинина"</t>
  </si>
  <si>
    <t>5402040690</t>
  </si>
  <si>
    <t>31430225</t>
  </si>
  <si>
    <t>ООО "Бетта-6"</t>
  </si>
  <si>
    <t>6312069707</t>
  </si>
  <si>
    <t>31322822</t>
  </si>
  <si>
    <t>ООО "Биомедика"</t>
  </si>
  <si>
    <t>5408280152</t>
  </si>
  <si>
    <t>31430230</t>
  </si>
  <si>
    <t>ООО "Бирюза"</t>
  </si>
  <si>
    <t>6316166532</t>
  </si>
  <si>
    <t>31230144</t>
  </si>
  <si>
    <t>ООО "Благовещенка электросети"</t>
  </si>
  <si>
    <t>5408009055</t>
  </si>
  <si>
    <t>31433539</t>
  </si>
  <si>
    <t>ООО "Борок"</t>
  </si>
  <si>
    <t>5405108883</t>
  </si>
  <si>
    <t>31322764</t>
  </si>
  <si>
    <t>ООО "Будь здоров"</t>
  </si>
  <si>
    <t>5404006649</t>
  </si>
  <si>
    <t>31433543</t>
  </si>
  <si>
    <t>ООО "Бьюти Форум"</t>
  </si>
  <si>
    <t>5407268089</t>
  </si>
  <si>
    <t>31433547</t>
  </si>
  <si>
    <t>ООО "Бьютипрофф"</t>
  </si>
  <si>
    <t>5406568361</t>
  </si>
  <si>
    <t>31432684</t>
  </si>
  <si>
    <t>ООО "ВАЛЕО"</t>
  </si>
  <si>
    <t>5410031403</t>
  </si>
  <si>
    <t>31432688</t>
  </si>
  <si>
    <t>ООО "ВАЛЛЕКС М"</t>
  </si>
  <si>
    <t>7728207613</t>
  </si>
  <si>
    <t>772801001</t>
  </si>
  <si>
    <t>31578495</t>
  </si>
  <si>
    <t>ООО "ВАРДАНЯН"</t>
  </si>
  <si>
    <t>5423001011</t>
  </si>
  <si>
    <t>31491030</t>
  </si>
  <si>
    <t>ООО "ВАШ ДОКТОР"</t>
  </si>
  <si>
    <t>5401999300</t>
  </si>
  <si>
    <t>31679856</t>
  </si>
  <si>
    <t>ООО "ВЕГА-МСЧ"</t>
  </si>
  <si>
    <t>5445011454</t>
  </si>
  <si>
    <t>31490989</t>
  </si>
  <si>
    <t>ООО "ВЕЛЕС"</t>
  </si>
  <si>
    <t>5409012075</t>
  </si>
  <si>
    <t>31325086</t>
  </si>
  <si>
    <t>ООО "ВИКТОРИЯ"</t>
  </si>
  <si>
    <t>5419102433</t>
  </si>
  <si>
    <t>31329067</t>
  </si>
  <si>
    <t>ООО "ВИТ"</t>
  </si>
  <si>
    <t>5401225096</t>
  </si>
  <si>
    <t>31679161</t>
  </si>
  <si>
    <t>ООО "ВИТА ЛТД"</t>
  </si>
  <si>
    <t>1433005498</t>
  </si>
  <si>
    <t>143301001</t>
  </si>
  <si>
    <t>31325090</t>
  </si>
  <si>
    <t>ООО "ВИТАМИНКА"</t>
  </si>
  <si>
    <t>5432213936</t>
  </si>
  <si>
    <t>31325094</t>
  </si>
  <si>
    <t>5403345423</t>
  </si>
  <si>
    <t>31676259</t>
  </si>
  <si>
    <t>ООО "ВИТАНТА"</t>
  </si>
  <si>
    <t>7728732370</t>
  </si>
  <si>
    <t>31491387</t>
  </si>
  <si>
    <t>ООО "ВИТАФАРМ"</t>
  </si>
  <si>
    <t>5402501800</t>
  </si>
  <si>
    <t>31329263</t>
  </si>
  <si>
    <t>ООО "ВИТАФАРМ" ТОГУЧИНСКОГО РАЙПО</t>
  </si>
  <si>
    <t>5438319752</t>
  </si>
  <si>
    <t>31679860</t>
  </si>
  <si>
    <t>ООО "ВКБ"</t>
  </si>
  <si>
    <t>5406591339</t>
  </si>
  <si>
    <t>31490548</t>
  </si>
  <si>
    <t>ООО "ВОДОЛЕЙ"</t>
  </si>
  <si>
    <t>0249008343</t>
  </si>
  <si>
    <t>024901001</t>
  </si>
  <si>
    <t>31584838</t>
  </si>
  <si>
    <t>ООО "ВПК-Сервис"</t>
  </si>
  <si>
    <t>5404257610</t>
  </si>
  <si>
    <t>30847703</t>
  </si>
  <si>
    <t>ООО "ВРК "КУПИНО"</t>
  </si>
  <si>
    <t>7813418809</t>
  </si>
  <si>
    <t>26437559</t>
  </si>
  <si>
    <t>ООО "Вектор-К"</t>
  </si>
  <si>
    <t>5419000696</t>
  </si>
  <si>
    <t>31186750</t>
  </si>
  <si>
    <t>ООО "Вектор-Фарм"</t>
  </si>
  <si>
    <t>5433150069</t>
  </si>
  <si>
    <t>31433551</t>
  </si>
  <si>
    <t>ООО "Венера"</t>
  </si>
  <si>
    <t>6376066028</t>
  </si>
  <si>
    <t>637601001</t>
  </si>
  <si>
    <t>31322580</t>
  </si>
  <si>
    <t>ООО "Вера-Сибфарм"</t>
  </si>
  <si>
    <t>5403362764</t>
  </si>
  <si>
    <t>30869038</t>
  </si>
  <si>
    <t>ООО "Вертикаль-НСК"</t>
  </si>
  <si>
    <t>5404425640</t>
  </si>
  <si>
    <t>31433555</t>
  </si>
  <si>
    <t>ООО "Викон"</t>
  </si>
  <si>
    <t>5405217226</t>
  </si>
  <si>
    <t>31322748</t>
  </si>
  <si>
    <t>ООО "Виктория"</t>
  </si>
  <si>
    <t>5406718352</t>
  </si>
  <si>
    <t>26358532</t>
  </si>
  <si>
    <t>ООО "Вилор"</t>
  </si>
  <si>
    <t>5408191103</t>
  </si>
  <si>
    <t>31433559</t>
  </si>
  <si>
    <t>ООО "Вита"</t>
  </si>
  <si>
    <t>5446018847</t>
  </si>
  <si>
    <t>31322809</t>
  </si>
  <si>
    <t>ООО "Виталонга"</t>
  </si>
  <si>
    <t>5422109661</t>
  </si>
  <si>
    <t>30346053</t>
  </si>
  <si>
    <t>ООО "Витана"</t>
  </si>
  <si>
    <t>5446221599</t>
  </si>
  <si>
    <t>31433563</t>
  </si>
  <si>
    <t>ООО "Витерра"</t>
  </si>
  <si>
    <t>5405417874</t>
  </si>
  <si>
    <t>26373786</t>
  </si>
  <si>
    <t>ООО "Водоканал"</t>
  </si>
  <si>
    <t>5421110199</t>
  </si>
  <si>
    <t>26418353</t>
  </si>
  <si>
    <t>5431209045</t>
  </si>
  <si>
    <t>30919964</t>
  </si>
  <si>
    <t>ООО "Водоканал" г.Искитима</t>
  </si>
  <si>
    <t>5446018903</t>
  </si>
  <si>
    <t>26432919</t>
  </si>
  <si>
    <t>ООО "Водолей"</t>
  </si>
  <si>
    <t>5425000969</t>
  </si>
  <si>
    <t>31433567</t>
  </si>
  <si>
    <t>5434174150</t>
  </si>
  <si>
    <t>31639981</t>
  </si>
  <si>
    <t>ООО "Водосеть"</t>
  </si>
  <si>
    <t>5402074210</t>
  </si>
  <si>
    <t>31430235</t>
  </si>
  <si>
    <t>ООО "Волга"</t>
  </si>
  <si>
    <t>6315619589</t>
  </si>
  <si>
    <t>631501001</t>
  </si>
  <si>
    <t>31418365</t>
  </si>
  <si>
    <t>ООО "ГАПП 9"</t>
  </si>
  <si>
    <t>5405290561</t>
  </si>
  <si>
    <t>26801575</t>
  </si>
  <si>
    <t>ООО "ГАРАНТ ПЛЮС"</t>
  </si>
  <si>
    <t>7709756784</t>
  </si>
  <si>
    <t>502401001</t>
  </si>
  <si>
    <t>31490977</t>
  </si>
  <si>
    <t>ООО "ГАРМОНИЯ ЗДОРОВЬЯ НОВОСИБИРСК 2"</t>
  </si>
  <si>
    <t>5403055185</t>
  </si>
  <si>
    <t>31325098</t>
  </si>
  <si>
    <t>ООО "ГМСЦ"</t>
  </si>
  <si>
    <t>5406139490</t>
  </si>
  <si>
    <t>31329020</t>
  </si>
  <si>
    <t>ООО "ГОДОВАЛОВ"</t>
  </si>
  <si>
    <t>5908035470</t>
  </si>
  <si>
    <t>30350789</t>
  </si>
  <si>
    <t>ООО "ГОЛДЕН ЭСТЕЙТ"</t>
  </si>
  <si>
    <t>7731479705</t>
  </si>
  <si>
    <t>31328783</t>
  </si>
  <si>
    <t>ООО "ГРАНД ФАРМ"</t>
  </si>
  <si>
    <t>5402044889</t>
  </si>
  <si>
    <t>31335480</t>
  </si>
  <si>
    <t>ООО "ГРАНДФАРМ"</t>
  </si>
  <si>
    <t>5404341397</t>
  </si>
  <si>
    <t>30365108</t>
  </si>
  <si>
    <t>ООО "ГТС"</t>
  </si>
  <si>
    <t>5402005671</t>
  </si>
  <si>
    <t>30430830</t>
  </si>
  <si>
    <t>ООО "ГазТрансСиб"</t>
  </si>
  <si>
    <t>5413110244</t>
  </si>
  <si>
    <t>26383220</t>
  </si>
  <si>
    <t>ООО "Газпром газораспределение Томск"</t>
  </si>
  <si>
    <t>7017203428</t>
  </si>
  <si>
    <t>26799608</t>
  </si>
  <si>
    <t>ООО "Газпром межрегионгаз Новосибирск"</t>
  </si>
  <si>
    <t>5407208153</t>
  </si>
  <si>
    <t>31461429</t>
  </si>
  <si>
    <t>ООО "Газпромнефть-Терминал"</t>
  </si>
  <si>
    <t>5406807595</t>
  </si>
  <si>
    <t>31170882</t>
  </si>
  <si>
    <t>ООО "Гармония здоровья Новосибирск"</t>
  </si>
  <si>
    <t>2464261510</t>
  </si>
  <si>
    <t>30922154</t>
  </si>
  <si>
    <t>ООО "Гелеон Инвест"</t>
  </si>
  <si>
    <t>5406779845</t>
  </si>
  <si>
    <t>31171148</t>
  </si>
  <si>
    <t>ООО "Гелеон Сервис"</t>
  </si>
  <si>
    <t>5406584236</t>
  </si>
  <si>
    <t>31323465</t>
  </si>
  <si>
    <t>ООО "Гелиос"</t>
  </si>
  <si>
    <t>5402033693</t>
  </si>
  <si>
    <t>27956464</t>
  </si>
  <si>
    <t>ООО "Генерация Сибири"</t>
  </si>
  <si>
    <t>5405436860</t>
  </si>
  <si>
    <t>26457306</t>
  </si>
  <si>
    <t>ООО "Геолог"</t>
  </si>
  <si>
    <t>5433164583</t>
  </si>
  <si>
    <t>31433571</t>
  </si>
  <si>
    <t>ООО "Гербера"</t>
  </si>
  <si>
    <t>5405998629</t>
  </si>
  <si>
    <t>26527116</t>
  </si>
  <si>
    <t>ООО "ГлавЭнергоСбыт"</t>
  </si>
  <si>
    <t>7725571452</t>
  </si>
  <si>
    <t>26428285</t>
  </si>
  <si>
    <t>ООО "Горводоканал"</t>
  </si>
  <si>
    <t>5440114777</t>
  </si>
  <si>
    <t>31208872</t>
  </si>
  <si>
    <t>ООО "Городской аптечный склад+"</t>
  </si>
  <si>
    <t>6312089260</t>
  </si>
  <si>
    <t>31433575</t>
  </si>
  <si>
    <t>ООО "Гранат"</t>
  </si>
  <si>
    <t>6318174793</t>
  </si>
  <si>
    <t>631801001</t>
  </si>
  <si>
    <t>31325102</t>
  </si>
  <si>
    <t>ООО "Графт"</t>
  </si>
  <si>
    <t>5436312198</t>
  </si>
  <si>
    <t>31697096</t>
  </si>
  <si>
    <t>ООО "ГринТэк"</t>
  </si>
  <si>
    <t>5404064231</t>
  </si>
  <si>
    <t>31325106</t>
  </si>
  <si>
    <t>ООО "ДВИЖЕНИЕ"</t>
  </si>
  <si>
    <t>5404434919</t>
  </si>
  <si>
    <t>31491498</t>
  </si>
  <si>
    <t>ООО "ДЕЛЬТА"</t>
  </si>
  <si>
    <t>1644016474</t>
  </si>
  <si>
    <t>164901001</t>
  </si>
  <si>
    <t>31634821</t>
  </si>
  <si>
    <t>ООО "ДИАГНОСТИКА"</t>
  </si>
  <si>
    <t>5453175590</t>
  </si>
  <si>
    <t>31676263</t>
  </si>
  <si>
    <t>ООО "ДИВЕС"</t>
  </si>
  <si>
    <t>5401404190</t>
  </si>
  <si>
    <t>31432585</t>
  </si>
  <si>
    <t>ООО "ДИОНИС"</t>
  </si>
  <si>
    <t>5410077976</t>
  </si>
  <si>
    <t>31300442</t>
  </si>
  <si>
    <t>ООО "ДИСКУС ПЛЮС"</t>
  </si>
  <si>
    <t>5410132708</t>
  </si>
  <si>
    <t>31342190</t>
  </si>
  <si>
    <t>ООО "ДИСКУС-СТРОЙ"</t>
  </si>
  <si>
    <t>5404368952</t>
  </si>
  <si>
    <t>31329006</t>
  </si>
  <si>
    <t>ООО "ДНК ФАРМ"</t>
  </si>
  <si>
    <t>5446014585</t>
  </si>
  <si>
    <t>31325114</t>
  </si>
  <si>
    <t>ООО "ДНК-ПЛЮС"</t>
  </si>
  <si>
    <t>5433170241</t>
  </si>
  <si>
    <t>31325118</t>
  </si>
  <si>
    <t>ООО "ДОБРА"</t>
  </si>
  <si>
    <t>5409003433</t>
  </si>
  <si>
    <t>31432696</t>
  </si>
  <si>
    <t>ООО "ДОЛГОЛЕТ"</t>
  </si>
  <si>
    <t>5433172506</t>
  </si>
  <si>
    <t>31325122</t>
  </si>
  <si>
    <t>ООО "ДОМАШНЯЯ АПТЕЧКА"</t>
  </si>
  <si>
    <t>5408299844</t>
  </si>
  <si>
    <t>31342439</t>
  </si>
  <si>
    <t>ООО "ДОРАВТОТРАНС"</t>
  </si>
  <si>
    <t>5421110223</t>
  </si>
  <si>
    <t>31328937</t>
  </si>
  <si>
    <t>ООО "ДевелопМед"</t>
  </si>
  <si>
    <t>5405253591</t>
  </si>
  <si>
    <t>30912717</t>
  </si>
  <si>
    <t>ООО "Декам"</t>
  </si>
  <si>
    <t>5506048292</t>
  </si>
  <si>
    <t>550501001</t>
  </si>
  <si>
    <t>31430991</t>
  </si>
  <si>
    <t>ООО "Демеркуризация"</t>
  </si>
  <si>
    <t>5410152550</t>
  </si>
  <si>
    <t>31433579</t>
  </si>
  <si>
    <t>ООО "Джайт"</t>
  </si>
  <si>
    <t>7724666849</t>
  </si>
  <si>
    <t>772401001</t>
  </si>
  <si>
    <t>31433587</t>
  </si>
  <si>
    <t>ООО "Диадема"</t>
  </si>
  <si>
    <t>5417104523</t>
  </si>
  <si>
    <t>30345966</t>
  </si>
  <si>
    <t>ООО "Динамика"</t>
  </si>
  <si>
    <t>5406692305</t>
  </si>
  <si>
    <t>26461208</t>
  </si>
  <si>
    <t>ООО "Династия"</t>
  </si>
  <si>
    <t>5405219209</t>
  </si>
  <si>
    <t>28079998</t>
  </si>
  <si>
    <t>ООО "Доминанта"</t>
  </si>
  <si>
    <t>5406508690</t>
  </si>
  <si>
    <t>31433602</t>
  </si>
  <si>
    <t>ООО "Дуэт"</t>
  </si>
  <si>
    <t>5431208370</t>
  </si>
  <si>
    <t>31329105</t>
  </si>
  <si>
    <t>ООО "ЕВРОПА"</t>
  </si>
  <si>
    <t>5401980483</t>
  </si>
  <si>
    <t>31432704</t>
  </si>
  <si>
    <t>ООО "ЕРМАК"</t>
  </si>
  <si>
    <t>5435111354</t>
  </si>
  <si>
    <t>30898982</t>
  </si>
  <si>
    <t>ООО "ЕЭС-Гарант"</t>
  </si>
  <si>
    <t>5024173259</t>
  </si>
  <si>
    <t>561243001</t>
  </si>
  <si>
    <t>31212630</t>
  </si>
  <si>
    <t>ООО "ЖЕНЬШЕНЬ"</t>
  </si>
  <si>
    <t>5604032149</t>
  </si>
  <si>
    <t>560401001</t>
  </si>
  <si>
    <t>31676267</t>
  </si>
  <si>
    <t>ООО "ЖИВАФАРМ"</t>
  </si>
  <si>
    <t>4205405125</t>
  </si>
  <si>
    <t>31490710</t>
  </si>
  <si>
    <t>ООО "ЖИВИЦА"</t>
  </si>
  <si>
    <t>5448952883</t>
  </si>
  <si>
    <t>30985425</t>
  </si>
  <si>
    <t>ООО "ЖКХ Посевная"</t>
  </si>
  <si>
    <t>5440115530</t>
  </si>
  <si>
    <t>Поселок Дорогино</t>
  </si>
  <si>
    <t>50657154</t>
  </si>
  <si>
    <t>26428321</t>
  </si>
  <si>
    <t>ООО "ЖКХ-Дорогино"</t>
  </si>
  <si>
    <t>5440311479</t>
  </si>
  <si>
    <t>27783627</t>
  </si>
  <si>
    <t>ООО "Жилфонд"</t>
  </si>
  <si>
    <t>5425002934</t>
  </si>
  <si>
    <t>27964558</t>
  </si>
  <si>
    <t>ООО "Жилфондэнергосервис"</t>
  </si>
  <si>
    <t>5440109463</t>
  </si>
  <si>
    <t>31432449</t>
  </si>
  <si>
    <t>ООО "ЗДОРОВЬЕ ПЛЮС"</t>
  </si>
  <si>
    <t>4223040332</t>
  </si>
  <si>
    <t>31325130</t>
  </si>
  <si>
    <t>ООО "ЗДОРОВЬЕ"</t>
  </si>
  <si>
    <t>5431207506</t>
  </si>
  <si>
    <t>31328823</t>
  </si>
  <si>
    <t>5438317829</t>
  </si>
  <si>
    <t>31432433</t>
  </si>
  <si>
    <t>5432002131</t>
  </si>
  <si>
    <t>31432708</t>
  </si>
  <si>
    <t>5419000858</t>
  </si>
  <si>
    <t>31328811</t>
  </si>
  <si>
    <t>ООО "ЗДОРОВЬЯ ДЛЯ"</t>
  </si>
  <si>
    <t>5407967760</t>
  </si>
  <si>
    <t>31325145</t>
  </si>
  <si>
    <t>ООО "ЗДРАВИЦА"</t>
  </si>
  <si>
    <t>2130121793</t>
  </si>
  <si>
    <t>213001001</t>
  </si>
  <si>
    <t>31328819</t>
  </si>
  <si>
    <t>5429109646</t>
  </si>
  <si>
    <t>31442561</t>
  </si>
  <si>
    <t>ООО "ЗЕВЕЛЬ"</t>
  </si>
  <si>
    <t>5402059420</t>
  </si>
  <si>
    <t>31676271</t>
  </si>
  <si>
    <t>ООО "ЗЕЛЕНАЯ АПТЕКА"</t>
  </si>
  <si>
    <t>5405065076</t>
  </si>
  <si>
    <t>31676275</t>
  </si>
  <si>
    <t>5405059770</t>
  </si>
  <si>
    <t>50640428</t>
  </si>
  <si>
    <t>31002924</t>
  </si>
  <si>
    <t>ООО "ЗСМ-7"</t>
  </si>
  <si>
    <t>5404220723</t>
  </si>
  <si>
    <t>31433610</t>
  </si>
  <si>
    <t>ООО "Здоровые Люди Аэропорты"</t>
  </si>
  <si>
    <t>5257079516</t>
  </si>
  <si>
    <t>781401001</t>
  </si>
  <si>
    <t>28150493</t>
  </si>
  <si>
    <t>ООО "Здоровый век"</t>
  </si>
  <si>
    <t>2128049028</t>
  </si>
  <si>
    <t>31433614</t>
  </si>
  <si>
    <t>ООО "Здоровье"</t>
  </si>
  <si>
    <t>5432110948</t>
  </si>
  <si>
    <t>26358859</t>
  </si>
  <si>
    <t>ООО "ИГК"</t>
  </si>
  <si>
    <t>5446111395</t>
  </si>
  <si>
    <t>31676279</t>
  </si>
  <si>
    <t>ООО "ИГРС"</t>
  </si>
  <si>
    <t>5405071538</t>
  </si>
  <si>
    <t>31432712</t>
  </si>
  <si>
    <t>ООО "ИДЕАЛ"</t>
  </si>
  <si>
    <t>5405253601</t>
  </si>
  <si>
    <t>31325153</t>
  </si>
  <si>
    <t>ООО "ИММУНИТЕТ"</t>
  </si>
  <si>
    <t>5407460836</t>
  </si>
  <si>
    <t>31490482</t>
  </si>
  <si>
    <t>ООО "ИМПЭКСФАРМ"</t>
  </si>
  <si>
    <t>5401400661</t>
  </si>
  <si>
    <t>31491034</t>
  </si>
  <si>
    <t>ООО "ИНСАЙТ"</t>
  </si>
  <si>
    <t>5406805407</t>
  </si>
  <si>
    <t>31501735</t>
  </si>
  <si>
    <t>ООО "ИНТЕРНЕТ РЕШЕНИЯ"</t>
  </si>
  <si>
    <t>7704217370</t>
  </si>
  <si>
    <t>770301001</t>
  </si>
  <si>
    <t>30849752</t>
  </si>
  <si>
    <t>ООО "ИСКИТИМСКОЕ ХПП"</t>
  </si>
  <si>
    <t>5446116604</t>
  </si>
  <si>
    <t>31322689</t>
  </si>
  <si>
    <t>ООО "ИСТОЧНИК ЗДОРОВЬЯ"</t>
  </si>
  <si>
    <t>5427106914</t>
  </si>
  <si>
    <t>31677705</t>
  </si>
  <si>
    <t>5443028325</t>
  </si>
  <si>
    <t>26794654</t>
  </si>
  <si>
    <t>ООО "Ижэнергосбыт"</t>
  </si>
  <si>
    <t>1834024515</t>
  </si>
  <si>
    <t>184001001</t>
  </si>
  <si>
    <t>31530980</t>
  </si>
  <si>
    <t>ООО "Искитимтрансгаз"</t>
  </si>
  <si>
    <t>5446021381</t>
  </si>
  <si>
    <t>31208917</t>
  </si>
  <si>
    <t>ООО "Июнь"</t>
  </si>
  <si>
    <t>6321289201</t>
  </si>
  <si>
    <t>644301001</t>
  </si>
  <si>
    <t>31329131</t>
  </si>
  <si>
    <t>ООО "КАЛИНА-ЗДОРОВЬЕ"</t>
  </si>
  <si>
    <t>5402019201</t>
  </si>
  <si>
    <t>31490679</t>
  </si>
  <si>
    <t>ООО "КАПЕЛЛА"</t>
  </si>
  <si>
    <t>5528030475</t>
  </si>
  <si>
    <t>552801001</t>
  </si>
  <si>
    <t>31432779</t>
  </si>
  <si>
    <t>ООО "КАРГАТСКИЙ ПРОМЫШЛЕННЫЙ ТОРГ"</t>
  </si>
  <si>
    <t>5423104507</t>
  </si>
  <si>
    <t>31697125</t>
  </si>
  <si>
    <t>ООО "КВАНТЭКО"</t>
  </si>
  <si>
    <t>5407477565</t>
  </si>
  <si>
    <t>31325157</t>
  </si>
  <si>
    <t>ООО "КЛЕВЕР"</t>
  </si>
  <si>
    <t>5409006360</t>
  </si>
  <si>
    <t>31679868</t>
  </si>
  <si>
    <t>ООО "КЛИНИКА НМТ"</t>
  </si>
  <si>
    <t>5405022026</t>
  </si>
  <si>
    <t>31432437</t>
  </si>
  <si>
    <t>ООО "КЛИНИКА ПРОФЕССОРА ПАСМАН"</t>
  </si>
  <si>
    <t>5406325640</t>
  </si>
  <si>
    <t>31679872</t>
  </si>
  <si>
    <t>ООО "КЛИНИКА САНИТАС В МЕДПАРКЕ"</t>
  </si>
  <si>
    <t>5446019209</t>
  </si>
  <si>
    <t>31432630</t>
  </si>
  <si>
    <t>ООО "КОВЧЕГ"</t>
  </si>
  <si>
    <t>5433197839</t>
  </si>
  <si>
    <t>31634780</t>
  </si>
  <si>
    <t>ООО "КОЛЫВАНСКИЙ ТЕХНИЧЕСКИЙ КОНТРОЛЬ"</t>
  </si>
  <si>
    <t>5424109603</t>
  </si>
  <si>
    <t>30379661</t>
  </si>
  <si>
    <t>ООО "КОМПЛЕКТСТРОЙ"</t>
  </si>
  <si>
    <t>5408004628</t>
  </si>
  <si>
    <t>31326028</t>
  </si>
  <si>
    <t>ООО "КОМФОРТ"</t>
  </si>
  <si>
    <t>5441175691</t>
  </si>
  <si>
    <t>31432720</t>
  </si>
  <si>
    <t>ООО "КОНСУЛ И К"</t>
  </si>
  <si>
    <t>5433150125</t>
  </si>
  <si>
    <t>27841705</t>
  </si>
  <si>
    <t>ООО "КОРС-А"</t>
  </si>
  <si>
    <t>5402519148</t>
  </si>
  <si>
    <t>Быстровское</t>
  </si>
  <si>
    <t>50615402</t>
  </si>
  <si>
    <t>31432445</t>
  </si>
  <si>
    <t>ООО "КРАСНОЯРСКОЕ"</t>
  </si>
  <si>
    <t>5443027650</t>
  </si>
  <si>
    <t>31431381</t>
  </si>
  <si>
    <t>ООО "КС Восток-Запад"</t>
  </si>
  <si>
    <t>5404090993</t>
  </si>
  <si>
    <t>31247957</t>
  </si>
  <si>
    <t>ООО "КТГК"</t>
  </si>
  <si>
    <t>5404078210</t>
  </si>
  <si>
    <t>31325609</t>
  </si>
  <si>
    <t>ООО "КУПИНСКОЕ ЛЕСНОЕ ХОЗЯЙСТВО"</t>
  </si>
  <si>
    <t>5407058155</t>
  </si>
  <si>
    <t>26559006</t>
  </si>
  <si>
    <t>ООО "КЭС"</t>
  </si>
  <si>
    <t>2308138781</t>
  </si>
  <si>
    <t>230801001</t>
  </si>
  <si>
    <t>31430254</t>
  </si>
  <si>
    <t>ООО "Каштан"</t>
  </si>
  <si>
    <t>6316166483</t>
  </si>
  <si>
    <t>732601001</t>
  </si>
  <si>
    <t>31433622</t>
  </si>
  <si>
    <t>ООО "Квинта"</t>
  </si>
  <si>
    <t>5404116641</t>
  </si>
  <si>
    <t>31433626</t>
  </si>
  <si>
    <t>ООО "Квирт"</t>
  </si>
  <si>
    <t>5445010429</t>
  </si>
  <si>
    <t>31433630</t>
  </si>
  <si>
    <t>ООО "Кедр"</t>
  </si>
  <si>
    <t>6315619557</t>
  </si>
  <si>
    <t>31433634</t>
  </si>
  <si>
    <t>ООО "Кипарис"</t>
  </si>
  <si>
    <t>6319152129</t>
  </si>
  <si>
    <t>28978007</t>
  </si>
  <si>
    <t>ООО "Ковчег"</t>
  </si>
  <si>
    <t>5406747988</t>
  </si>
  <si>
    <t>Карасукский муниципальный округ</t>
  </si>
  <si>
    <t>50517000</t>
  </si>
  <si>
    <t>31813836</t>
  </si>
  <si>
    <t>ООО "КомАВТО" Карасукского муниципального округа Новосибирской области</t>
  </si>
  <si>
    <t>5403086440</t>
  </si>
  <si>
    <t>26419348</t>
  </si>
  <si>
    <t>ООО "Коммунал-сервис"</t>
  </si>
  <si>
    <t>5433166083</t>
  </si>
  <si>
    <t>26771422</t>
  </si>
  <si>
    <t>ООО "Коммунальщик"</t>
  </si>
  <si>
    <t>5408281389</t>
  </si>
  <si>
    <t>31322981</t>
  </si>
  <si>
    <t>ООО "Компания Тримедфарм"</t>
  </si>
  <si>
    <t>5402012615</t>
  </si>
  <si>
    <t>30346073</t>
  </si>
  <si>
    <t>ООО "Компания Фито"</t>
  </si>
  <si>
    <t>5406206989</t>
  </si>
  <si>
    <t>30335277</t>
  </si>
  <si>
    <t>ООО "Комхоз"</t>
  </si>
  <si>
    <t>5441000236</t>
  </si>
  <si>
    <t>31309369</t>
  </si>
  <si>
    <t>ООО "Котельная № 1"</t>
  </si>
  <si>
    <t>5402049012</t>
  </si>
  <si>
    <t>31063529</t>
  </si>
  <si>
    <t>ООО "Коченевскагропромхимия"</t>
  </si>
  <si>
    <t>5425024303</t>
  </si>
  <si>
    <t>31433638</t>
  </si>
  <si>
    <t>ООО "Кристалл"</t>
  </si>
  <si>
    <t>5453175142</t>
  </si>
  <si>
    <t>30346038</t>
  </si>
  <si>
    <t>ООО "Круглосуточная аптека"</t>
  </si>
  <si>
    <t>5407223112</t>
  </si>
  <si>
    <t>31358951</t>
  </si>
  <si>
    <t>ООО "Курган-Энергия"</t>
  </si>
  <si>
    <t>5406802251</t>
  </si>
  <si>
    <t>31677709</t>
  </si>
  <si>
    <t>ООО "ЛАЙМ-ФАРМ"</t>
  </si>
  <si>
    <t>5402070800</t>
  </si>
  <si>
    <t>31491044</t>
  </si>
  <si>
    <t>ООО "ЛАЙФ БЕНЕФИТ СЕРВИС"</t>
  </si>
  <si>
    <t>5406988180</t>
  </si>
  <si>
    <t>31677713</t>
  </si>
  <si>
    <t>ООО "ЛАНТАНА"</t>
  </si>
  <si>
    <t>5407979389</t>
  </si>
  <si>
    <t>31325172</t>
  </si>
  <si>
    <t>ООО "ЛАНТОРИЯ"</t>
  </si>
  <si>
    <t>5405403776</t>
  </si>
  <si>
    <t>30379656</t>
  </si>
  <si>
    <t>ООО "ЛВК СЕРВИС"</t>
  </si>
  <si>
    <t>5408310488</t>
  </si>
  <si>
    <t>31432739</t>
  </si>
  <si>
    <t>ООО "ЛЕДА"</t>
  </si>
  <si>
    <t>6319152665</t>
  </si>
  <si>
    <t>580301001</t>
  </si>
  <si>
    <t>31432724</t>
  </si>
  <si>
    <t>ООО "ЛЕДИ ЛЭНД"</t>
  </si>
  <si>
    <t>5407058934</t>
  </si>
  <si>
    <t>31329196</t>
  </si>
  <si>
    <t>ООО "ЛЕДИ ФАРМ"</t>
  </si>
  <si>
    <t>5403022800</t>
  </si>
  <si>
    <t>31679876</t>
  </si>
  <si>
    <t>ООО "ЛЕЧЕБНО-ДИАГНОСТИЧЕСКИЙ МЕДИЦИНСКИЙ ЦЕНТР ЭКСИМА"</t>
  </si>
  <si>
    <t>5406758468</t>
  </si>
  <si>
    <t>31679880</t>
  </si>
  <si>
    <t>ООО "ЛЕЧЕБНО-ДИАГНОСТИЧЕСКИЙ ЦЕНТР МЕЖДУНАРОДНОГО ИНСТИТУТА БИОЛОГИЧЕСКИХ СИСТЕМ ИМЕНИ СЕРГЕЯ БЕРЕЗИНА"</t>
  </si>
  <si>
    <t>7802290931</t>
  </si>
  <si>
    <t>780201001</t>
  </si>
  <si>
    <t>31491057</t>
  </si>
  <si>
    <t>ООО "ЛИСТИК"</t>
  </si>
  <si>
    <t>5410081027</t>
  </si>
  <si>
    <t>30808224</t>
  </si>
  <si>
    <t>ООО "ЛаТранс"</t>
  </si>
  <si>
    <t>5406759239</t>
  </si>
  <si>
    <t>31322797</t>
  </si>
  <si>
    <t>ООО "Лаванда"</t>
  </si>
  <si>
    <t>5406750564</t>
  </si>
  <si>
    <t>Веселовское</t>
  </si>
  <si>
    <t>50627404</t>
  </si>
  <si>
    <t>26358678</t>
  </si>
  <si>
    <t>ООО "Лада"</t>
  </si>
  <si>
    <t>5427105156</t>
  </si>
  <si>
    <t>Морское</t>
  </si>
  <si>
    <t>50640429</t>
  </si>
  <si>
    <t>30381986</t>
  </si>
  <si>
    <t>ООО "Ленинский водоканал"</t>
  </si>
  <si>
    <t>5401371379</t>
  </si>
  <si>
    <t>31803236</t>
  </si>
  <si>
    <t>ООО "Лидер-Н"</t>
  </si>
  <si>
    <t>5407473183</t>
  </si>
  <si>
    <t>30984488</t>
  </si>
  <si>
    <t>ООО "Линетт"</t>
  </si>
  <si>
    <t>5406617065</t>
  </si>
  <si>
    <t>31152363</t>
  </si>
  <si>
    <t>ООО "М-ЭнергоСеть"</t>
  </si>
  <si>
    <t>5404052324</t>
  </si>
  <si>
    <t>31432783</t>
  </si>
  <si>
    <t>ООО "МАГАЗИН "УЛЫБКА"</t>
  </si>
  <si>
    <t>5436312279</t>
  </si>
  <si>
    <t>31329258</t>
  </si>
  <si>
    <t>ООО "МАКСАВИТ НН"</t>
  </si>
  <si>
    <t>5257110237</t>
  </si>
  <si>
    <t>526201001</t>
  </si>
  <si>
    <t>31490993</t>
  </si>
  <si>
    <t>ООО "МАЛИНА"</t>
  </si>
  <si>
    <t>5404165141</t>
  </si>
  <si>
    <t>31418498</t>
  </si>
  <si>
    <t>ООО "МАРКЕТ-С"</t>
  </si>
  <si>
    <t>5407212030</t>
  </si>
  <si>
    <t>31432791</t>
  </si>
  <si>
    <t>ООО "МАСТЕР АПТЕКА"</t>
  </si>
  <si>
    <t>5407972471</t>
  </si>
  <si>
    <t>31328779</t>
  </si>
  <si>
    <t>ООО "МАСТЕР-А"</t>
  </si>
  <si>
    <t>5401163971</t>
  </si>
  <si>
    <t>Барлакское</t>
  </si>
  <si>
    <t>50638404</t>
  </si>
  <si>
    <t>30914652</t>
  </si>
  <si>
    <t>ООО "МАСТЕРСКАЯ ТЕПЛА"</t>
  </si>
  <si>
    <t>5402014958</t>
  </si>
  <si>
    <t>31432795</t>
  </si>
  <si>
    <t>ООО "МЕГАС"</t>
  </si>
  <si>
    <t>5438316536</t>
  </si>
  <si>
    <t>31432608</t>
  </si>
  <si>
    <t>ООО "МЕДИКА"</t>
  </si>
  <si>
    <t>5408017828</t>
  </si>
  <si>
    <t>31679892</t>
  </si>
  <si>
    <t>ООО "МЕДПАРК НОВЫЕ ТЕХНОЛОГИИ"</t>
  </si>
  <si>
    <t>5405043555</t>
  </si>
  <si>
    <t>31491371</t>
  </si>
  <si>
    <t>ООО "МЕДСИБФАРМАЦИЯ-Н"</t>
  </si>
  <si>
    <t>5405240088</t>
  </si>
  <si>
    <t>31679901</t>
  </si>
  <si>
    <t>ООО "МЕЛЗДРАВ 1"</t>
  </si>
  <si>
    <t>5405072034</t>
  </si>
  <si>
    <t>31677724</t>
  </si>
  <si>
    <t>ООО "МЕЛЗДРАВ 2"</t>
  </si>
  <si>
    <t>5405071520</t>
  </si>
  <si>
    <t>31677732</t>
  </si>
  <si>
    <t>ООО "МЕЛЗДРАВ"</t>
  </si>
  <si>
    <t>5405074850</t>
  </si>
  <si>
    <t>31432660</t>
  </si>
  <si>
    <t>ООО "МЕЛИССА-ФАРМ"</t>
  </si>
  <si>
    <t>5407215464</t>
  </si>
  <si>
    <t>26358504</t>
  </si>
  <si>
    <t>ООО "МЗЖБК"</t>
  </si>
  <si>
    <t>5402176469</t>
  </si>
  <si>
    <t>Садовское</t>
  </si>
  <si>
    <t>50627443</t>
  </si>
  <si>
    <t>31432672</t>
  </si>
  <si>
    <t>ООО "МИЛА-ФАРМ"</t>
  </si>
  <si>
    <t>5433149779</t>
  </si>
  <si>
    <t>31678525</t>
  </si>
  <si>
    <t>ООО "МИР АЙТИ"</t>
  </si>
  <si>
    <t>5404175164</t>
  </si>
  <si>
    <t>31325184</t>
  </si>
  <si>
    <t>ООО "МИР"</t>
  </si>
  <si>
    <t>5431105977</t>
  </si>
  <si>
    <t>31491049</t>
  </si>
  <si>
    <t>ООО "МИРРИС"</t>
  </si>
  <si>
    <t>5408026558</t>
  </si>
  <si>
    <t>26460716</t>
  </si>
  <si>
    <t>ООО "МК Прогресс"</t>
  </si>
  <si>
    <t>5446008454</t>
  </si>
  <si>
    <t>31432805</t>
  </si>
  <si>
    <t>ООО "МОДЕРН-ФАРМА"</t>
  </si>
  <si>
    <t>5407472581</t>
  </si>
  <si>
    <t>31077220</t>
  </si>
  <si>
    <t>ООО "МТС ЭНЕРГО"</t>
  </si>
  <si>
    <t>9709006506</t>
  </si>
  <si>
    <t>770901001</t>
  </si>
  <si>
    <t>31432809</t>
  </si>
  <si>
    <t>ООО "МУЛЬТИМАРКЕТ"</t>
  </si>
  <si>
    <t>5405036847</t>
  </si>
  <si>
    <t>31322991</t>
  </si>
  <si>
    <t>ООО "МФК"</t>
  </si>
  <si>
    <t>5406789610</t>
  </si>
  <si>
    <t>30351003</t>
  </si>
  <si>
    <t>ООО "Магистраль+"</t>
  </si>
  <si>
    <t>5422112939</t>
  </si>
  <si>
    <t>31433646</t>
  </si>
  <si>
    <t>ООО "Магнат 5"</t>
  </si>
  <si>
    <t>5433163501</t>
  </si>
  <si>
    <t>31417412</t>
  </si>
  <si>
    <t>ООО "Магнит Фарма"</t>
  </si>
  <si>
    <t>7702420263</t>
  </si>
  <si>
    <t>231101001</t>
  </si>
  <si>
    <t>31316909</t>
  </si>
  <si>
    <t>ООО "Магнолия"</t>
  </si>
  <si>
    <t>6311997188</t>
  </si>
  <si>
    <t>645301001</t>
  </si>
  <si>
    <t>31322842</t>
  </si>
  <si>
    <t>ООО "Макси Плюс"</t>
  </si>
  <si>
    <t>5410155261</t>
  </si>
  <si>
    <t>28144120</t>
  </si>
  <si>
    <t>ООО "Маслянинский Производственный Комплекс"</t>
  </si>
  <si>
    <t>5431105487</t>
  </si>
  <si>
    <t>31186758</t>
  </si>
  <si>
    <t>ООО "МедИнвест"</t>
  </si>
  <si>
    <t>5410034193</t>
  </si>
  <si>
    <t>31433650</t>
  </si>
  <si>
    <t>ООО "Медиафарм"</t>
  </si>
  <si>
    <t>5406206700</t>
  </si>
  <si>
    <t>31433654</t>
  </si>
  <si>
    <t>ООО "Медицинская научно-практическая фирма "Кантарис"</t>
  </si>
  <si>
    <t>5407112211</t>
  </si>
  <si>
    <t>31323005</t>
  </si>
  <si>
    <t>ООО "Медтрейд"</t>
  </si>
  <si>
    <t>5407457752</t>
  </si>
  <si>
    <t>31212626</t>
  </si>
  <si>
    <t>ООО "Медуница"</t>
  </si>
  <si>
    <t>6311130275</t>
  </si>
  <si>
    <t>31322405</t>
  </si>
  <si>
    <t>ООО "Медфарм"</t>
  </si>
  <si>
    <t>5401379579</t>
  </si>
  <si>
    <t>31186742</t>
  </si>
  <si>
    <t>ООО "Медхимпром"</t>
  </si>
  <si>
    <t>5404448164</t>
  </si>
  <si>
    <t>30919077</t>
  </si>
  <si>
    <t>ООО "Медэкспорт-Северная Звезда"</t>
  </si>
  <si>
    <t>5404356555</t>
  </si>
  <si>
    <t>772301001</t>
  </si>
  <si>
    <t>26358526</t>
  </si>
  <si>
    <t>ООО "Мезон-Л"</t>
  </si>
  <si>
    <t>5407206170</t>
  </si>
  <si>
    <t>31433662</t>
  </si>
  <si>
    <t>ООО "Мелисса"</t>
  </si>
  <si>
    <t>5413113862</t>
  </si>
  <si>
    <t>31617334</t>
  </si>
  <si>
    <t>ООО "Меркас"</t>
  </si>
  <si>
    <t>7726456050</t>
  </si>
  <si>
    <t>772601001</t>
  </si>
  <si>
    <t>31614822</t>
  </si>
  <si>
    <t>ООО "Митра"</t>
  </si>
  <si>
    <t>5401968020</t>
  </si>
  <si>
    <t>26761994</t>
  </si>
  <si>
    <t>ООО "Мочищенский водоканал"</t>
  </si>
  <si>
    <t>5433163935</t>
  </si>
  <si>
    <t>28141276</t>
  </si>
  <si>
    <t>ООО "Моя аптека"</t>
  </si>
  <si>
    <t>5445102380</t>
  </si>
  <si>
    <t>31677740</t>
  </si>
  <si>
    <t>ООО "НАУЧНО-ПРОИЗВОДСТВЕННАЯ КОМПАНИЯ "МИР"</t>
  </si>
  <si>
    <t>5431074479</t>
  </si>
  <si>
    <t>31325202</t>
  </si>
  <si>
    <t>ООО "НАЦ"</t>
  </si>
  <si>
    <t>5406181780</t>
  </si>
  <si>
    <t>30942690</t>
  </si>
  <si>
    <t>ООО "НГСК"</t>
  </si>
  <si>
    <t>5405990884</t>
  </si>
  <si>
    <t>31564921</t>
  </si>
  <si>
    <t>ООО "НИК"</t>
  </si>
  <si>
    <t>5433197902</t>
  </si>
  <si>
    <t>31490493</t>
  </si>
  <si>
    <t>ООО "НОВАЯ МЕДИЦИНА"</t>
  </si>
  <si>
    <t>5407973958</t>
  </si>
  <si>
    <t>31432813</t>
  </si>
  <si>
    <t>ООО "НОВОСИБИРСКНЕФТЕБЫТТОРГСЕРВИС-ФАРМАЦИЯ"</t>
  </si>
  <si>
    <t>5452115180</t>
  </si>
  <si>
    <t>27774109</t>
  </si>
  <si>
    <t>ООО "НПП "Сибирский энергетический центр"</t>
  </si>
  <si>
    <t>5446007203</t>
  </si>
  <si>
    <t>30879331</t>
  </si>
  <si>
    <t>ООО "НРСК-Сибирь"</t>
  </si>
  <si>
    <t>5405975847</t>
  </si>
  <si>
    <t>31288040</t>
  </si>
  <si>
    <t>ООО "НСК Электросеть"</t>
  </si>
  <si>
    <t>5402046967</t>
  </si>
  <si>
    <t>31508189</t>
  </si>
  <si>
    <t>ООО "НТК"</t>
  </si>
  <si>
    <t>5433172305</t>
  </si>
  <si>
    <t>31424033</t>
  </si>
  <si>
    <t>ООО "НТСК"</t>
  </si>
  <si>
    <t>5406993045</t>
  </si>
  <si>
    <t>31803905</t>
  </si>
  <si>
    <t>ООО "НТТ"</t>
  </si>
  <si>
    <t>5407974694</t>
  </si>
  <si>
    <t>30945665</t>
  </si>
  <si>
    <t>ООО "НЭРЗ"</t>
  </si>
  <si>
    <t>5409005938</t>
  </si>
  <si>
    <t>31322628</t>
  </si>
  <si>
    <t>ООО "На Ине"</t>
  </si>
  <si>
    <t>5438110616</t>
  </si>
  <si>
    <t>31433674</t>
  </si>
  <si>
    <t>ООО "Надежда"</t>
  </si>
  <si>
    <t>5434117730</t>
  </si>
  <si>
    <t>31181496</t>
  </si>
  <si>
    <t>ООО "Нептун"</t>
  </si>
  <si>
    <t>6315637806</t>
  </si>
  <si>
    <t>581001001</t>
  </si>
  <si>
    <t>31433678</t>
  </si>
  <si>
    <t>ООО "Нива-фарм"</t>
  </si>
  <si>
    <t>5433142533</t>
  </si>
  <si>
    <t>31322685</t>
  </si>
  <si>
    <t>ООО "Новониколаевская аптека"</t>
  </si>
  <si>
    <t>5403334799</t>
  </si>
  <si>
    <t>Светловское</t>
  </si>
  <si>
    <t>50627446</t>
  </si>
  <si>
    <t>31738229</t>
  </si>
  <si>
    <t>ООО "Новопокровский источник"</t>
  </si>
  <si>
    <t>5427128629</t>
  </si>
  <si>
    <t>26382027</t>
  </si>
  <si>
    <t>ООО "НовосибВторРесурс"</t>
  </si>
  <si>
    <t>0411067763</t>
  </si>
  <si>
    <t>31433682</t>
  </si>
  <si>
    <t>ООО "Новосибирск Химфарм"</t>
  </si>
  <si>
    <t>5402542161</t>
  </si>
  <si>
    <t>31223227</t>
  </si>
  <si>
    <t>ООО "Новосибирский мелькомбинат № 1"</t>
  </si>
  <si>
    <t>2222849374</t>
  </si>
  <si>
    <t>31433686</t>
  </si>
  <si>
    <t>ООО "Новосибирский научно-практический центр традиционной медицины и гомеопатии"</t>
  </si>
  <si>
    <t>5404002443</t>
  </si>
  <si>
    <t>28867969</t>
  </si>
  <si>
    <t>ООО "Новосибирский оловянный комбинат"</t>
  </si>
  <si>
    <t>5433185270</t>
  </si>
  <si>
    <t>28967515</t>
  </si>
  <si>
    <t>ООО "Новосибирский энергомашиностроительный завод"</t>
  </si>
  <si>
    <t>5408000912</t>
  </si>
  <si>
    <t>27568347</t>
  </si>
  <si>
    <t>ООО "Новосибирскоблгаз"</t>
  </si>
  <si>
    <t>5433168404</t>
  </si>
  <si>
    <t>31433690</t>
  </si>
  <si>
    <t>ООО "Новосибфарм"</t>
  </si>
  <si>
    <t>5407487299</t>
  </si>
  <si>
    <t>31322793</t>
  </si>
  <si>
    <t>ООО "Новофарма"</t>
  </si>
  <si>
    <t>5410056694</t>
  </si>
  <si>
    <t>31433695</t>
  </si>
  <si>
    <t>ООО "Ноябрь"</t>
  </si>
  <si>
    <t>6324029956</t>
  </si>
  <si>
    <t>732801001</t>
  </si>
  <si>
    <t>31342629</t>
  </si>
  <si>
    <t>ООО "ОБЬТРАНС"</t>
  </si>
  <si>
    <t>5448451686</t>
  </si>
  <si>
    <t>31677745</t>
  </si>
  <si>
    <t>ООО "ОБЬФАРМА"</t>
  </si>
  <si>
    <t>5410087692</t>
  </si>
  <si>
    <t>31418330</t>
  </si>
  <si>
    <t>ООО "ОКРУГ"</t>
  </si>
  <si>
    <t>5439000599</t>
  </si>
  <si>
    <t>31329208</t>
  </si>
  <si>
    <t>ООО "ОЛДИС-ФАРМ"</t>
  </si>
  <si>
    <t>5403317183</t>
  </si>
  <si>
    <t>31328799</t>
  </si>
  <si>
    <t>ООО "ОЛЮР"</t>
  </si>
  <si>
    <t>5404402346</t>
  </si>
  <si>
    <t>31432817</t>
  </si>
  <si>
    <t>ООО "ОНЛАЙН ТЕХНОЛОГИИ"</t>
  </si>
  <si>
    <t>5406976000</t>
  </si>
  <si>
    <t>31677749</t>
  </si>
  <si>
    <t>ООО "ОПТИМА ГРУПП"</t>
  </si>
  <si>
    <t>5403318412</t>
  </si>
  <si>
    <t>31432612</t>
  </si>
  <si>
    <t>ООО "ОРХИДЕЯ ПЛЮС"</t>
  </si>
  <si>
    <t>5408020154</t>
  </si>
  <si>
    <t>31432622</t>
  </si>
  <si>
    <t>ООО "ОРХИДЕЯ-ФАРМ"</t>
  </si>
  <si>
    <t>5408017803</t>
  </si>
  <si>
    <t>31433699</t>
  </si>
  <si>
    <t>ООО "ОлТаФарма"</t>
  </si>
  <si>
    <t>5440105959</t>
  </si>
  <si>
    <t>31081535</t>
  </si>
  <si>
    <t>ООО "Оплот"</t>
  </si>
  <si>
    <t>5432000430</t>
  </si>
  <si>
    <t>31322674</t>
  </si>
  <si>
    <t>ООО "Оптимэ+"</t>
  </si>
  <si>
    <t>5446014747</t>
  </si>
  <si>
    <t>28460691</t>
  </si>
  <si>
    <t>ООО "Ордынское ВКХ"</t>
  </si>
  <si>
    <t>5434116840</t>
  </si>
  <si>
    <t>31322869</t>
  </si>
  <si>
    <t>ООО "Орхидея"</t>
  </si>
  <si>
    <t>5445015346</t>
  </si>
  <si>
    <t>31499359</t>
  </si>
  <si>
    <t>ООО "ПАРК-СЕРВИС ПЛЮС"</t>
  </si>
  <si>
    <t>5406799168</t>
  </si>
  <si>
    <t>31677764</t>
  </si>
  <si>
    <t>ООО "ПЕРВАЯ ТОРГОВАЯ КОМПАНИЯ"</t>
  </si>
  <si>
    <t>5420124400</t>
  </si>
  <si>
    <t>27993060</t>
  </si>
  <si>
    <t>ООО "ПЖТ "Изынское"</t>
  </si>
  <si>
    <t>5438112910</t>
  </si>
  <si>
    <t>31451182</t>
  </si>
  <si>
    <t>ООО "ПМК - 59"</t>
  </si>
  <si>
    <t>5451105936</t>
  </si>
  <si>
    <t>31418370</t>
  </si>
  <si>
    <t>ООО "ПОРТ-ТАШАРА"</t>
  </si>
  <si>
    <t>5432214915</t>
  </si>
  <si>
    <t>27977541</t>
  </si>
  <si>
    <t>ООО "ППЖТ"</t>
  </si>
  <si>
    <t>5408226532</t>
  </si>
  <si>
    <t>31328928</t>
  </si>
  <si>
    <t>ООО "ППЛК "ЛИМОНОВ"</t>
  </si>
  <si>
    <t>5404326670</t>
  </si>
  <si>
    <t>770401001</t>
  </si>
  <si>
    <t>31329059</t>
  </si>
  <si>
    <t>ООО "ПРЕТОР"</t>
  </si>
  <si>
    <t>5401179869</t>
  </si>
  <si>
    <t>31432827</t>
  </si>
  <si>
    <t>ООО "ПРИМУЛА ПЛЮС"</t>
  </si>
  <si>
    <t>5408008502</t>
  </si>
  <si>
    <t>31677918</t>
  </si>
  <si>
    <t>ООО "ПРОАПТЕКА"</t>
  </si>
  <si>
    <t>9715268877</t>
  </si>
  <si>
    <t>771501001</t>
  </si>
  <si>
    <t>31490998</t>
  </si>
  <si>
    <t>ООО "ПРОДЕА"</t>
  </si>
  <si>
    <t>5440126229</t>
  </si>
  <si>
    <t>28455011</t>
  </si>
  <si>
    <t>ООО "ПТС"</t>
  </si>
  <si>
    <t>5408303787</t>
  </si>
  <si>
    <t>31677932</t>
  </si>
  <si>
    <t>ООО "ПУЛЬС НСК"</t>
  </si>
  <si>
    <t>5407980401</t>
  </si>
  <si>
    <t>31432831</t>
  </si>
  <si>
    <t>ООО "ПУЛЬС"</t>
  </si>
  <si>
    <t>5445012521</t>
  </si>
  <si>
    <t>31679907</t>
  </si>
  <si>
    <t>ООО "ПУЛЬСАР"</t>
  </si>
  <si>
    <t>5446012122</t>
  </si>
  <si>
    <t>31436655</t>
  </si>
  <si>
    <t>ООО "Параллели Групп"</t>
  </si>
  <si>
    <t>5405036572</t>
  </si>
  <si>
    <t>30365570</t>
  </si>
  <si>
    <t>ООО "Паросиловой цех"</t>
  </si>
  <si>
    <t>5410003572</t>
  </si>
  <si>
    <t>31430546</t>
  </si>
  <si>
    <t>ООО "Первоцвет"</t>
  </si>
  <si>
    <t>6315619571</t>
  </si>
  <si>
    <t>31433715</t>
  </si>
  <si>
    <t>ООО "Пилюля"</t>
  </si>
  <si>
    <t>5445023354</t>
  </si>
  <si>
    <t>26644385</t>
  </si>
  <si>
    <t>ООО "Полигон"</t>
  </si>
  <si>
    <t>5453177397</t>
  </si>
  <si>
    <t>30382846</t>
  </si>
  <si>
    <t>ООО "Полигон-К"</t>
  </si>
  <si>
    <t>5424950277</t>
  </si>
  <si>
    <t>Знаменское</t>
  </si>
  <si>
    <t>50617406</t>
  </si>
  <si>
    <t>26759432</t>
  </si>
  <si>
    <t>ООО "Поповское"</t>
  </si>
  <si>
    <t>5422113925</t>
  </si>
  <si>
    <t>26358513</t>
  </si>
  <si>
    <t>ООО "Потенциал-Плюс"</t>
  </si>
  <si>
    <t>5405441796</t>
  </si>
  <si>
    <t>31433719</t>
  </si>
  <si>
    <t>ООО "Премиум"</t>
  </si>
  <si>
    <t>5404490840</t>
  </si>
  <si>
    <t>31170928</t>
  </si>
  <si>
    <t>ООО "Префарм"</t>
  </si>
  <si>
    <t>5406158245</t>
  </si>
  <si>
    <t>31431112</t>
  </si>
  <si>
    <t>ООО "Примула"</t>
  </si>
  <si>
    <t>5408023860</t>
  </si>
  <si>
    <t>26358861</t>
  </si>
  <si>
    <t>ООО "Прогресс"</t>
  </si>
  <si>
    <t>5446222296</t>
  </si>
  <si>
    <t>27727545</t>
  </si>
  <si>
    <t>ООО "Производственный комбинат Краснозёрского райпо"</t>
  </si>
  <si>
    <t>5427106618</t>
  </si>
  <si>
    <t>26799588</t>
  </si>
  <si>
    <t>ООО "Промгазсервис"</t>
  </si>
  <si>
    <t>5401192066</t>
  </si>
  <si>
    <t>26835399</t>
  </si>
  <si>
    <t>ООО "Промстройэнерго"</t>
  </si>
  <si>
    <t>5404176190</t>
  </si>
  <si>
    <t>26499900</t>
  </si>
  <si>
    <t>ООО "Промышленная сетевая компания"</t>
  </si>
  <si>
    <t>5445256817</t>
  </si>
  <si>
    <t>30346078</t>
  </si>
  <si>
    <t>ООО "Пульс Новосибирск"</t>
  </si>
  <si>
    <t>5404489876</t>
  </si>
  <si>
    <t>31329200</t>
  </si>
  <si>
    <t>ООО "РА-КУРС"</t>
  </si>
  <si>
    <t>5403183733</t>
  </si>
  <si>
    <t>31491461</t>
  </si>
  <si>
    <t>ООО "РАДНИКА"</t>
  </si>
  <si>
    <t>2543023195</t>
  </si>
  <si>
    <t>254001001</t>
  </si>
  <si>
    <t>31325243</t>
  </si>
  <si>
    <t>ООО "РАЗВИТИЕ"</t>
  </si>
  <si>
    <t>5431105430</t>
  </si>
  <si>
    <t>31329055</t>
  </si>
  <si>
    <t>ООО "РАЛЬТ-СМ"</t>
  </si>
  <si>
    <t>5401178294</t>
  </si>
  <si>
    <t>31432626</t>
  </si>
  <si>
    <t>ООО "РАССВЕТ ПЛЮС"</t>
  </si>
  <si>
    <t>5403048808</t>
  </si>
  <si>
    <t>31677936</t>
  </si>
  <si>
    <t>ООО "РАСЦВЕТ"</t>
  </si>
  <si>
    <t>5405070365</t>
  </si>
  <si>
    <t>31186726</t>
  </si>
  <si>
    <t>ООО "РАФАРМ"</t>
  </si>
  <si>
    <t>5402004614</t>
  </si>
  <si>
    <t>31328848</t>
  </si>
  <si>
    <t>ООО "РЕБУС"</t>
  </si>
  <si>
    <t>5442102791</t>
  </si>
  <si>
    <t>31342642</t>
  </si>
  <si>
    <t>ООО "РЕГИОН-АВТОЦЕНТР"</t>
  </si>
  <si>
    <t>5410137223</t>
  </si>
  <si>
    <t>28828208</t>
  </si>
  <si>
    <t>ООО "РЕГУЛ"</t>
  </si>
  <si>
    <t>5403340859</t>
  </si>
  <si>
    <t>31322987</t>
  </si>
  <si>
    <t>ООО "РИА" Панда-Новосибирск"</t>
  </si>
  <si>
    <t>5406365636</t>
  </si>
  <si>
    <t>26416221</t>
  </si>
  <si>
    <t>ООО "РН-Энерго"</t>
  </si>
  <si>
    <t>7706525041</t>
  </si>
  <si>
    <t>27708409</t>
  </si>
  <si>
    <t>ООО "РП-10"</t>
  </si>
  <si>
    <t>5407029348</t>
  </si>
  <si>
    <t>Новолуговское</t>
  </si>
  <si>
    <t>50640434</t>
  </si>
  <si>
    <t>30798156</t>
  </si>
  <si>
    <t>ООО "РСО Березки"</t>
  </si>
  <si>
    <t>5406580591</t>
  </si>
  <si>
    <t>31563096</t>
  </si>
  <si>
    <t>ООО "РСО Каменка"</t>
  </si>
  <si>
    <t>5401402404</t>
  </si>
  <si>
    <t>31418451</t>
  </si>
  <si>
    <t>ООО "РСФ "СПЕКТР"</t>
  </si>
  <si>
    <t>5438112518</t>
  </si>
  <si>
    <t>31511554</t>
  </si>
  <si>
    <t>ООО "РТК Энергосбыт"</t>
  </si>
  <si>
    <t>9728002634</t>
  </si>
  <si>
    <t>772201001</t>
  </si>
  <si>
    <t>31329119</t>
  </si>
  <si>
    <t>ООО "РУБИН"</t>
  </si>
  <si>
    <t>5401986277</t>
  </si>
  <si>
    <t>28221047</t>
  </si>
  <si>
    <t>ООО "Радуга Сервис"</t>
  </si>
  <si>
    <t>5432214513</t>
  </si>
  <si>
    <t>31322670</t>
  </si>
  <si>
    <t>ООО "Рассвет"</t>
  </si>
  <si>
    <t>5409238851</t>
  </si>
  <si>
    <t>26457355</t>
  </si>
  <si>
    <t>ООО "Регион"</t>
  </si>
  <si>
    <t>5403206476</t>
  </si>
  <si>
    <t>Пятилетское</t>
  </si>
  <si>
    <t>50657422</t>
  </si>
  <si>
    <t>26459887</t>
  </si>
  <si>
    <t>ООО "Регионинвест"</t>
  </si>
  <si>
    <t>5440113861</t>
  </si>
  <si>
    <t>30346032</t>
  </si>
  <si>
    <t>ООО "Регионфарм"</t>
  </si>
  <si>
    <t>5407216010</t>
  </si>
  <si>
    <t>31323485</t>
  </si>
  <si>
    <t>5410066050</t>
  </si>
  <si>
    <t>31763556</t>
  </si>
  <si>
    <t>ООО "Ресурс"</t>
  </si>
  <si>
    <t>5404954234</t>
  </si>
  <si>
    <t>30346043</t>
  </si>
  <si>
    <t>ООО "Ритм"</t>
  </si>
  <si>
    <t>5408270524</t>
  </si>
  <si>
    <t>31433735</t>
  </si>
  <si>
    <t>ООО "Родиола"</t>
  </si>
  <si>
    <t>6316161654</t>
  </si>
  <si>
    <t>631601001</t>
  </si>
  <si>
    <t>31623872</t>
  </si>
  <si>
    <t>ООО "Русич"</t>
  </si>
  <si>
    <t>5407269981</t>
  </si>
  <si>
    <t>26406211</t>
  </si>
  <si>
    <t>ООО "Русэнергоресурс"</t>
  </si>
  <si>
    <t>7706288496</t>
  </si>
  <si>
    <t>26502786</t>
  </si>
  <si>
    <t>ООО "Русэнергосбыт"</t>
  </si>
  <si>
    <t>7706284124</t>
  </si>
  <si>
    <t>30858932</t>
  </si>
  <si>
    <t>ООО "САМ"</t>
  </si>
  <si>
    <t>5443119131</t>
  </si>
  <si>
    <t>31328795</t>
  </si>
  <si>
    <t>ООО "САНТА ФАРМ"</t>
  </si>
  <si>
    <t>5404152390</t>
  </si>
  <si>
    <t>28867977</t>
  </si>
  <si>
    <t>ООО "САНТЕХПРИБОР"</t>
  </si>
  <si>
    <t>5402482709</t>
  </si>
  <si>
    <t>31328941</t>
  </si>
  <si>
    <t>ООО "СВ-ФАРМ"</t>
  </si>
  <si>
    <t>5406996582</t>
  </si>
  <si>
    <t>31490586</t>
  </si>
  <si>
    <t>ООО "СВОЯ АПТЕКА"</t>
  </si>
  <si>
    <t>5403051261</t>
  </si>
  <si>
    <t>31328883</t>
  </si>
  <si>
    <t>ООО "СЕНТЯБРЬ"</t>
  </si>
  <si>
    <t>6321290768</t>
  </si>
  <si>
    <t>631201001</t>
  </si>
  <si>
    <t>31328807</t>
  </si>
  <si>
    <t>ООО "СЕТЬ АПТЕК"</t>
  </si>
  <si>
    <t>5406610662</t>
  </si>
  <si>
    <t>30886206</t>
  </si>
  <si>
    <t>ООО "СИАСК-ЭНЕРГОГАЗСЕРВИС"</t>
  </si>
  <si>
    <t>5402557658</t>
  </si>
  <si>
    <t>31329040</t>
  </si>
  <si>
    <t>ООО "СИБ - РОСПО"</t>
  </si>
  <si>
    <t>5401157209</t>
  </si>
  <si>
    <t>31678509</t>
  </si>
  <si>
    <t>ООО "СИБ-ФАРМА"</t>
  </si>
  <si>
    <t>5405074320</t>
  </si>
  <si>
    <t>31432836</t>
  </si>
  <si>
    <t>ООО "СИБГРАДЭКС"</t>
  </si>
  <si>
    <t>5406394940</t>
  </si>
  <si>
    <t>31329228</t>
  </si>
  <si>
    <t>ООО "СИБИНТЕРФАРМ"</t>
  </si>
  <si>
    <t>5404027293</t>
  </si>
  <si>
    <t>31228363</t>
  </si>
  <si>
    <t>ООО "СИБИРСКАЯ ПРОДОВОЛЬСТВЕННАЯ КОМПАНИЯ" Филиал "Черепановский"</t>
  </si>
  <si>
    <t>5405200166</t>
  </si>
  <si>
    <t>544043001</t>
  </si>
  <si>
    <t>31322756</t>
  </si>
  <si>
    <t>ООО "СИБИРСКИЕ АПТЕКИ"</t>
  </si>
  <si>
    <t>7707356036</t>
  </si>
  <si>
    <t>770601001</t>
  </si>
  <si>
    <t>31328865</t>
  </si>
  <si>
    <t>ООО "СИБИРСКОЕ-2"</t>
  </si>
  <si>
    <t>5443027674</t>
  </si>
  <si>
    <t>31535774</t>
  </si>
  <si>
    <t>ООО "СИБИРСКОЕ-3"</t>
  </si>
  <si>
    <t>5443027586</t>
  </si>
  <si>
    <t>30380422</t>
  </si>
  <si>
    <t>ООО "СИБИРЬ ЭКСПОЦЕНТР"</t>
  </si>
  <si>
    <t>5433159583</t>
  </si>
  <si>
    <t>31432668</t>
  </si>
  <si>
    <t>ООО "СИБИРЬ-ФАРМ"</t>
  </si>
  <si>
    <t>5407213107</t>
  </si>
  <si>
    <t>31325251</t>
  </si>
  <si>
    <t>ООО "СИБИРЯК"</t>
  </si>
  <si>
    <t>5422111413</t>
  </si>
  <si>
    <t>31432840</t>
  </si>
  <si>
    <t>5404326230</t>
  </si>
  <si>
    <t>31432396</t>
  </si>
  <si>
    <t>ООО "СИБМЕДИНФО"</t>
  </si>
  <si>
    <t>5408152658</t>
  </si>
  <si>
    <t>31491363</t>
  </si>
  <si>
    <t>ООО "СИБПРОЕКТ"</t>
  </si>
  <si>
    <t>5401992908</t>
  </si>
  <si>
    <t>31267607</t>
  </si>
  <si>
    <t>ООО "СИБРЕСУРС"</t>
  </si>
  <si>
    <t>5403025455</t>
  </si>
  <si>
    <t>30837908</t>
  </si>
  <si>
    <t>ООО "СИБТЕРМО"</t>
  </si>
  <si>
    <t>5401275474</t>
  </si>
  <si>
    <t>31325255</t>
  </si>
  <si>
    <t>ООО "СИБФАРМРАЗВИТИЕ"</t>
  </si>
  <si>
    <t>5405963760</t>
  </si>
  <si>
    <t>30798214</t>
  </si>
  <si>
    <t>ООО "СИБЭЛС"</t>
  </si>
  <si>
    <t>7017299744</t>
  </si>
  <si>
    <t>31301206</t>
  </si>
  <si>
    <t>5402046893</t>
  </si>
  <si>
    <t>31678513</t>
  </si>
  <si>
    <t>ООО "СИМФОНИЯ ЗДОРОВЬЯ"</t>
  </si>
  <si>
    <t>4246023446</t>
  </si>
  <si>
    <t>424601001</t>
  </si>
  <si>
    <t>31491061</t>
  </si>
  <si>
    <t>ООО "СИТИФАРМ"</t>
  </si>
  <si>
    <t>5401995137</t>
  </si>
  <si>
    <t>28981556</t>
  </si>
  <si>
    <t>ООО "СЛК"</t>
  </si>
  <si>
    <t>5408282914</t>
  </si>
  <si>
    <t>31433778</t>
  </si>
  <si>
    <t>ООО "СНЕЖНЫЙ КОТ"</t>
  </si>
  <si>
    <t>5405963979</t>
  </si>
  <si>
    <t>Скалинское</t>
  </si>
  <si>
    <t>50621428</t>
  </si>
  <si>
    <t>31491022</t>
  </si>
  <si>
    <t>ООО "СОВА"</t>
  </si>
  <si>
    <t>5424951665</t>
  </si>
  <si>
    <t>31678693</t>
  </si>
  <si>
    <t>ООО "СОВЕТСКАЯ АПТЕКА 54"</t>
  </si>
  <si>
    <t>5433978060</t>
  </si>
  <si>
    <t>31490684</t>
  </si>
  <si>
    <t>ООО "СОВРЕМЕННОЕ ДОМАШНЕЕ ХОЗЯЙСТВО" УБИНСКОГО РАЙПО</t>
  </si>
  <si>
    <t>5439103820</t>
  </si>
  <si>
    <t>31325265</t>
  </si>
  <si>
    <t>ООО "СОЛНЫШКО"</t>
  </si>
  <si>
    <t>5404404696</t>
  </si>
  <si>
    <t>31171054</t>
  </si>
  <si>
    <t>ООО "СП-Фарм"</t>
  </si>
  <si>
    <t>5404151808</t>
  </si>
  <si>
    <t>31432844</t>
  </si>
  <si>
    <t>ООО "СПАСИТЕЛЬ"</t>
  </si>
  <si>
    <t>5431209239</t>
  </si>
  <si>
    <t>31432848</t>
  </si>
  <si>
    <t>ООО "СПЕЦМЕДСЕРВИС"</t>
  </si>
  <si>
    <t>5405967074</t>
  </si>
  <si>
    <t>31433782</t>
  </si>
  <si>
    <t>ООО "СС"</t>
  </si>
  <si>
    <t>5452112478</t>
  </si>
  <si>
    <t>31322785</t>
  </si>
  <si>
    <t>ООО "СТ фитоцентр Ромашка"</t>
  </si>
  <si>
    <t>5433102805</t>
  </si>
  <si>
    <t>31490602</t>
  </si>
  <si>
    <t>ООО "СТАРТ"</t>
  </si>
  <si>
    <t>5408027960</t>
  </si>
  <si>
    <t>31325270</t>
  </si>
  <si>
    <t>ООО "СТИМУЛ"</t>
  </si>
  <si>
    <t>5429106476</t>
  </si>
  <si>
    <t>31404614</t>
  </si>
  <si>
    <t>ООО "СТК "Мошково"</t>
  </si>
  <si>
    <t>5432002580</t>
  </si>
  <si>
    <t>28870222</t>
  </si>
  <si>
    <t>ООО "СТРОЙВЕСТ"</t>
  </si>
  <si>
    <t>5402471792</t>
  </si>
  <si>
    <t>31452682</t>
  </si>
  <si>
    <t>ООО "СУ-ЗАПАДНОЕ"</t>
  </si>
  <si>
    <t>5404482221</t>
  </si>
  <si>
    <t>31433758</t>
  </si>
  <si>
    <t>ООО "Салюс-Мед"</t>
  </si>
  <si>
    <t>5406794530</t>
  </si>
  <si>
    <t>28877520</t>
  </si>
  <si>
    <t>ООО "Самур"</t>
  </si>
  <si>
    <t>5432215210</t>
  </si>
  <si>
    <t>31433762</t>
  </si>
  <si>
    <t>ООО "Санти Н"</t>
  </si>
  <si>
    <t>5410784809</t>
  </si>
  <si>
    <t>31490464</t>
  </si>
  <si>
    <t>ООО "Сапфир"</t>
  </si>
  <si>
    <t>6318194359</t>
  </si>
  <si>
    <t>644601001</t>
  </si>
  <si>
    <t>27506594</t>
  </si>
  <si>
    <t>ООО "Сервис ЖО"</t>
  </si>
  <si>
    <t>5429107078</t>
  </si>
  <si>
    <t>Новопервомайское</t>
  </si>
  <si>
    <t>50650430</t>
  </si>
  <si>
    <t>26451575</t>
  </si>
  <si>
    <t>ООО "Сервис"</t>
  </si>
  <si>
    <t>5453176675</t>
  </si>
  <si>
    <t>31311475</t>
  </si>
  <si>
    <t>ООО "Сервис-Эклон"</t>
  </si>
  <si>
    <t>5408306234</t>
  </si>
  <si>
    <t>31527760</t>
  </si>
  <si>
    <t>ООО "Сервис-Эко"</t>
  </si>
  <si>
    <t>5427128675</t>
  </si>
  <si>
    <t>27556158</t>
  </si>
  <si>
    <t>ООО "Сервис-групп"</t>
  </si>
  <si>
    <t>5403328562</t>
  </si>
  <si>
    <t>31757936</t>
  </si>
  <si>
    <t>ООО "Сетевые технологии"</t>
  </si>
  <si>
    <t>5404318662</t>
  </si>
  <si>
    <t>30858970</t>
  </si>
  <si>
    <t>ООО "Сетьстройсервис"</t>
  </si>
  <si>
    <t>5406726515</t>
  </si>
  <si>
    <t>31186722</t>
  </si>
  <si>
    <t>ООО "СиТрейд"</t>
  </si>
  <si>
    <t>5401328567</t>
  </si>
  <si>
    <t>26461200</t>
  </si>
  <si>
    <t>ООО "Сиаск-Энерго"</t>
  </si>
  <si>
    <t>5402495169</t>
  </si>
  <si>
    <t>27783659</t>
  </si>
  <si>
    <t>ООО "СибТЭК"</t>
  </si>
  <si>
    <t>5405450938</t>
  </si>
  <si>
    <t>542443001</t>
  </si>
  <si>
    <t>30432025</t>
  </si>
  <si>
    <t>28813079</t>
  </si>
  <si>
    <t>ООО "СибТеплоКомплекс"</t>
  </si>
  <si>
    <t>5433187189</t>
  </si>
  <si>
    <t>Ирбизинское</t>
  </si>
  <si>
    <t>50617407</t>
  </si>
  <si>
    <t>28458793</t>
  </si>
  <si>
    <t>ООО "СибХлеб"</t>
  </si>
  <si>
    <t>5417360559</t>
  </si>
  <si>
    <t>31061410</t>
  </si>
  <si>
    <t>ООО "СибЭнергоТранс 54"</t>
  </si>
  <si>
    <t>5405962710</t>
  </si>
  <si>
    <t>Листвянское</t>
  </si>
  <si>
    <t>50615415</t>
  </si>
  <si>
    <t>28144016</t>
  </si>
  <si>
    <t>ООО "Сибантрацит Теплосеть"</t>
  </si>
  <si>
    <t>5443004807</t>
  </si>
  <si>
    <t>31317507</t>
  </si>
  <si>
    <t>ООО "Сибвэл"</t>
  </si>
  <si>
    <t>2223039870</t>
  </si>
  <si>
    <t>222301001</t>
  </si>
  <si>
    <t>31433770</t>
  </si>
  <si>
    <t>ООО "Сибирская Аптека"</t>
  </si>
  <si>
    <t>5409000810</t>
  </si>
  <si>
    <t>31322846</t>
  </si>
  <si>
    <t>ООО "Сибирская Компания"</t>
  </si>
  <si>
    <t>5407251215</t>
  </si>
  <si>
    <t>31433774</t>
  </si>
  <si>
    <t>ООО "Сибирская здравица"</t>
  </si>
  <si>
    <t>5406576820</t>
  </si>
  <si>
    <t>27556143</t>
  </si>
  <si>
    <t>ООО "Сибирские Энергетические Сети"</t>
  </si>
  <si>
    <t>5401340910</t>
  </si>
  <si>
    <t>31322805</t>
  </si>
  <si>
    <t>ООО "Сибирский аптекарь"</t>
  </si>
  <si>
    <t>5401151616</t>
  </si>
  <si>
    <t>28815550</t>
  </si>
  <si>
    <t>ООО "Сибирское здоровье"</t>
  </si>
  <si>
    <t>5401254555</t>
  </si>
  <si>
    <t>30857094</t>
  </si>
  <si>
    <t>ООО "СибирьЭкоТранспорт"</t>
  </si>
  <si>
    <t>5413000354</t>
  </si>
  <si>
    <t>31798954</t>
  </si>
  <si>
    <t>ООО "Сибэкостройпроект"</t>
  </si>
  <si>
    <t>5406238300</t>
  </si>
  <si>
    <t>26835423</t>
  </si>
  <si>
    <t>ООО "Сибэлектропривод"</t>
  </si>
  <si>
    <t>5401232181</t>
  </si>
  <si>
    <t>31005940</t>
  </si>
  <si>
    <t>ООО "Сибэнергоремонт"</t>
  </si>
  <si>
    <t>5404026469</t>
  </si>
  <si>
    <t>31181501</t>
  </si>
  <si>
    <t>ООО "Сигма-Фарм"</t>
  </si>
  <si>
    <t>5835030879</t>
  </si>
  <si>
    <t>583501001</t>
  </si>
  <si>
    <t>31186734</t>
  </si>
  <si>
    <t>ООО "Солар Сибирь-Н"</t>
  </si>
  <si>
    <t>5404217520</t>
  </si>
  <si>
    <t>31370216</t>
  </si>
  <si>
    <t>ООО "Союз-Энерго"</t>
  </si>
  <si>
    <t>5402055062</t>
  </si>
  <si>
    <t>31323021</t>
  </si>
  <si>
    <t>ООО "Союзфарм"</t>
  </si>
  <si>
    <t>5410058966</t>
  </si>
  <si>
    <t>28873560</t>
  </si>
  <si>
    <t>ООО "Спец Маш"</t>
  </si>
  <si>
    <t>5432214168</t>
  </si>
  <si>
    <t>31772122</t>
  </si>
  <si>
    <t>ООО "СпецАвтоХозяйство"</t>
  </si>
  <si>
    <t>5473017225</t>
  </si>
  <si>
    <t>26358571</t>
  </si>
  <si>
    <t>ООО "Спецстроймонтаж"</t>
  </si>
  <si>
    <t>5416103661</t>
  </si>
  <si>
    <t>31181506</t>
  </si>
  <si>
    <t>ООО "Стимул Плюс"</t>
  </si>
  <si>
    <t>2462032699</t>
  </si>
  <si>
    <t>31329080</t>
  </si>
  <si>
    <t>ООО "Стройнавигатор"</t>
  </si>
  <si>
    <t>5401341127</t>
  </si>
  <si>
    <t>31433787</t>
  </si>
  <si>
    <t>ООО "ТАБИБ"</t>
  </si>
  <si>
    <t>0278036377</t>
  </si>
  <si>
    <t>31433845</t>
  </si>
  <si>
    <t>ООО "ТАБЛЕТКА"</t>
  </si>
  <si>
    <t>5433955747</t>
  </si>
  <si>
    <t>31432664</t>
  </si>
  <si>
    <t>ООО "ТАЛИРА"</t>
  </si>
  <si>
    <t>5440112346</t>
  </si>
  <si>
    <t>31433791</t>
  </si>
  <si>
    <t>ООО "ТАМАРА"</t>
  </si>
  <si>
    <t>5452113665</t>
  </si>
  <si>
    <t>30425924</t>
  </si>
  <si>
    <t>ООО "ТБО"</t>
  </si>
  <si>
    <t>5406736150</t>
  </si>
  <si>
    <t>30884429</t>
  </si>
  <si>
    <t>ООО "ТВК"</t>
  </si>
  <si>
    <t>5403024081</t>
  </si>
  <si>
    <t>31436506</t>
  </si>
  <si>
    <t>5445030859</t>
  </si>
  <si>
    <t>28455089</t>
  </si>
  <si>
    <t>ООО "ТВС"</t>
  </si>
  <si>
    <t>5403347050</t>
  </si>
  <si>
    <t>26653078</t>
  </si>
  <si>
    <t>ООО "ТГК"</t>
  </si>
  <si>
    <t>5405408238</t>
  </si>
  <si>
    <t>31359033</t>
  </si>
  <si>
    <t>5405036639</t>
  </si>
  <si>
    <t>26445585</t>
  </si>
  <si>
    <t>ООО "ТГК1"</t>
  </si>
  <si>
    <t>5445260186</t>
  </si>
  <si>
    <t>31578451</t>
  </si>
  <si>
    <t>ООО "ТД "ЗАПСИБТРАНС"</t>
  </si>
  <si>
    <t>5431103641</t>
  </si>
  <si>
    <t>30991667</t>
  </si>
  <si>
    <t>ООО "ТД "ЛЮБИНСКИЙ"</t>
  </si>
  <si>
    <t>5507140597</t>
  </si>
  <si>
    <t>550701001</t>
  </si>
  <si>
    <t>31311479</t>
  </si>
  <si>
    <t>ООО "ТД "Метрострой"</t>
  </si>
  <si>
    <t>5404361604</t>
  </si>
  <si>
    <t>31322736</t>
  </si>
  <si>
    <t>ООО "ТД СибФарм"</t>
  </si>
  <si>
    <t>5404076131</t>
  </si>
  <si>
    <t>31676014</t>
  </si>
  <si>
    <t>ООО "ТД ХИМФАРМ"</t>
  </si>
  <si>
    <t>5404187988</t>
  </si>
  <si>
    <t>30476976</t>
  </si>
  <si>
    <t>ООО "ТЕПЛОСЕТЬ-ЗАПАДНАЯ"</t>
  </si>
  <si>
    <t>5440111416</t>
  </si>
  <si>
    <t>30799068</t>
  </si>
  <si>
    <t>ООО "ТЕПЛОТРАНС"</t>
  </si>
  <si>
    <t>5404025987</t>
  </si>
  <si>
    <t>30859096</t>
  </si>
  <si>
    <t>ООО "ТЕРМООПТИМА"</t>
  </si>
  <si>
    <t>5405172920</t>
  </si>
  <si>
    <t>31697206</t>
  </si>
  <si>
    <t>ООО "ТЕХНОРЕСУРС"</t>
  </si>
  <si>
    <t>5406830354</t>
  </si>
  <si>
    <t>31442835</t>
  </si>
  <si>
    <t>ООО "ТЖК"</t>
  </si>
  <si>
    <t>5404074208</t>
  </si>
  <si>
    <t>31325274</t>
  </si>
  <si>
    <t>ООО "ТОНИКА"</t>
  </si>
  <si>
    <t>5408309676</t>
  </si>
  <si>
    <t>31491099</t>
  </si>
  <si>
    <t>ООО "ТОНУС"</t>
  </si>
  <si>
    <t>5409012082</t>
  </si>
  <si>
    <t>31329024</t>
  </si>
  <si>
    <t>ООО "ТОРГОВАЯ ГРУППА ГЛОБАЛ-ВЕТ"</t>
  </si>
  <si>
    <t>7720300160</t>
  </si>
  <si>
    <t>772001001</t>
  </si>
  <si>
    <t>31325278</t>
  </si>
  <si>
    <t>ООО "ТРАНС ФИНАНС"</t>
  </si>
  <si>
    <t>5404427252</t>
  </si>
  <si>
    <t>31678720</t>
  </si>
  <si>
    <t>ООО "ТРЕЙД-ОПТ"</t>
  </si>
  <si>
    <t>5402060577</t>
  </si>
  <si>
    <t>31068100</t>
  </si>
  <si>
    <t>ООО "ТСП-СИБ"</t>
  </si>
  <si>
    <t>5402039568</t>
  </si>
  <si>
    <t>31446251</t>
  </si>
  <si>
    <t>ООО "ТТС"</t>
  </si>
  <si>
    <t>5453007081</t>
  </si>
  <si>
    <t>27956160</t>
  </si>
  <si>
    <t>ООО "Татарская тепловая компания"</t>
  </si>
  <si>
    <t>5453177372</t>
  </si>
  <si>
    <t>30371521</t>
  </si>
  <si>
    <t>ООО "ТеплоКомплекс"</t>
  </si>
  <si>
    <t>5406591924</t>
  </si>
  <si>
    <t>31156700</t>
  </si>
  <si>
    <t>ООО "Теплогенерация-Н"</t>
  </si>
  <si>
    <t>5404056456</t>
  </si>
  <si>
    <t>27583276</t>
  </si>
  <si>
    <t>ООО "Теплосервис"</t>
  </si>
  <si>
    <t>5431105399</t>
  </si>
  <si>
    <t>31240088</t>
  </si>
  <si>
    <t>ООО "Теплотехник"</t>
  </si>
  <si>
    <t>5404106315</t>
  </si>
  <si>
    <t>31329114</t>
  </si>
  <si>
    <t>ООО "Теплоэксперт"</t>
  </si>
  <si>
    <t>5401981825</t>
  </si>
  <si>
    <t>26534364</t>
  </si>
  <si>
    <t>ООО "Теплоэнерго"</t>
  </si>
  <si>
    <t>5427107570</t>
  </si>
  <si>
    <t>31432197</t>
  </si>
  <si>
    <t>ООО "ТерраБИОНИ"</t>
  </si>
  <si>
    <t>2130121779</t>
  </si>
  <si>
    <t>26787014</t>
  </si>
  <si>
    <t>ООО "Технический центр"</t>
  </si>
  <si>
    <t>5407024597</t>
  </si>
  <si>
    <t>27774096</t>
  </si>
  <si>
    <t>ООО "Техногаз"</t>
  </si>
  <si>
    <t>5404148259</t>
  </si>
  <si>
    <t>28982306</t>
  </si>
  <si>
    <t>ООО "Техногаз-Сервис"</t>
  </si>
  <si>
    <t>5404504676</t>
  </si>
  <si>
    <t>27564829</t>
  </si>
  <si>
    <t>ООО "Техногаз-Строй"</t>
  </si>
  <si>
    <t>5433171301</t>
  </si>
  <si>
    <t>26358503</t>
  </si>
  <si>
    <t>ООО "Технофорум"</t>
  </si>
  <si>
    <t>5402140141</t>
  </si>
  <si>
    <t>28080025</t>
  </si>
  <si>
    <t>ООО "Тиннер-Б"</t>
  </si>
  <si>
    <t>5410018258</t>
  </si>
  <si>
    <t>31778969</t>
  </si>
  <si>
    <t>ООО "Тогучинское АТП"</t>
  </si>
  <si>
    <t>5410163488</t>
  </si>
  <si>
    <t>31322863</t>
  </si>
  <si>
    <t>ООО "Тонус"</t>
  </si>
  <si>
    <t>5433180955</t>
  </si>
  <si>
    <t>31430562</t>
  </si>
  <si>
    <t>ООО "Топаз"</t>
  </si>
  <si>
    <t>6315637891</t>
  </si>
  <si>
    <t>26497668</t>
  </si>
  <si>
    <t>ООО "Транснефтьэнерго"</t>
  </si>
  <si>
    <t>7703552167</t>
  </si>
  <si>
    <t>27805201</t>
  </si>
  <si>
    <t>ООО "Трансэнергопром"</t>
  </si>
  <si>
    <t>7731411714</t>
  </si>
  <si>
    <t>770501001</t>
  </si>
  <si>
    <t>31322614</t>
  </si>
  <si>
    <t>ООО "Треугольник"</t>
  </si>
  <si>
    <t>5404489989</t>
  </si>
  <si>
    <t>31328791</t>
  </si>
  <si>
    <t>ООО "УБЕРТА"</t>
  </si>
  <si>
    <t>5402562351</t>
  </si>
  <si>
    <t>31661728</t>
  </si>
  <si>
    <t>ООО "УК "Марусино"</t>
  </si>
  <si>
    <t>5433200785</t>
  </si>
  <si>
    <t>30365092</t>
  </si>
  <si>
    <t>ООО "УК "СОЮЗ"</t>
  </si>
  <si>
    <t>5435111795</t>
  </si>
  <si>
    <t>26460172</t>
  </si>
  <si>
    <t>ООО "УК Альтернатива НП"</t>
  </si>
  <si>
    <t>5445257095</t>
  </si>
  <si>
    <t>31281364</t>
  </si>
  <si>
    <t>ООО "УК ДИВНОГОРСКИЙ"</t>
  </si>
  <si>
    <t>5404524986</t>
  </si>
  <si>
    <t>31650591</t>
  </si>
  <si>
    <t>ООО "УК Малахит"</t>
  </si>
  <si>
    <t>5407953503</t>
  </si>
  <si>
    <t>31325286</t>
  </si>
  <si>
    <t>ООО "УРЦ"</t>
  </si>
  <si>
    <t>5408113673</t>
  </si>
  <si>
    <t>31329224</t>
  </si>
  <si>
    <t>ООО "УСПЕХ"</t>
  </si>
  <si>
    <t>5404021213</t>
  </si>
  <si>
    <t>30421172</t>
  </si>
  <si>
    <t>ООО "УСПЕХ-НЕДВИЖИМОСТЬ"</t>
  </si>
  <si>
    <t>5402511526</t>
  </si>
  <si>
    <t>31595496</t>
  </si>
  <si>
    <t>ООО "Убертюре"</t>
  </si>
  <si>
    <t>5408020877</t>
  </si>
  <si>
    <t>31354530</t>
  </si>
  <si>
    <t>ООО "Управление системами"</t>
  </si>
  <si>
    <t>5401987680</t>
  </si>
  <si>
    <t>31030717</t>
  </si>
  <si>
    <t>ООО "ФАГОТ"</t>
  </si>
  <si>
    <t>5405951229</t>
  </si>
  <si>
    <t>31328871</t>
  </si>
  <si>
    <t>ООО "ФАРМ"</t>
  </si>
  <si>
    <t>5453176940</t>
  </si>
  <si>
    <t>31325298</t>
  </si>
  <si>
    <t>ООО "ФАРМА"</t>
  </si>
  <si>
    <t>5425002684</t>
  </si>
  <si>
    <t>31433805</t>
  </si>
  <si>
    <t>5404432703</t>
  </si>
  <si>
    <t>31325304</t>
  </si>
  <si>
    <t>ООО "ФАРМАКОН"</t>
  </si>
  <si>
    <t>5404200780</t>
  </si>
  <si>
    <t>30346063</t>
  </si>
  <si>
    <t>ООО "ФАРМАКОПЕЙКА ФАРМАСИЗ ИНК"</t>
  </si>
  <si>
    <t>5502039191</t>
  </si>
  <si>
    <t>30352239</t>
  </si>
  <si>
    <t>ООО "ФАРМАКОПЕЙКА-ЗС"</t>
  </si>
  <si>
    <t>5506232453</t>
  </si>
  <si>
    <t>550601001</t>
  </si>
  <si>
    <t>31181511</t>
  </si>
  <si>
    <t>ООО "ФАРМАКОПЕЙКА-СИБИРЬ"</t>
  </si>
  <si>
    <t>5506080120</t>
  </si>
  <si>
    <t>31491095</t>
  </si>
  <si>
    <t>ООО "ФАРМГОРОД"</t>
  </si>
  <si>
    <t>5446020645</t>
  </si>
  <si>
    <t>31325312</t>
  </si>
  <si>
    <t>ООО "ФАРМКОМ"</t>
  </si>
  <si>
    <t>7328070474</t>
  </si>
  <si>
    <t>31328954</t>
  </si>
  <si>
    <t>ООО "ФАРМОПТ-НСК"</t>
  </si>
  <si>
    <t>5433968552</t>
  </si>
  <si>
    <t>31491089</t>
  </si>
  <si>
    <t>ООО "ФАРМРАЗВИТИЕ"</t>
  </si>
  <si>
    <t>5402057430</t>
  </si>
  <si>
    <t>31325317</t>
  </si>
  <si>
    <t>ООО "ФАРМСВЕТ"</t>
  </si>
  <si>
    <t>5404050253</t>
  </si>
  <si>
    <t>31325321</t>
  </si>
  <si>
    <t>ООО "ФАРМСТИЛЬ"</t>
  </si>
  <si>
    <t>5415002212</t>
  </si>
  <si>
    <t>31329123</t>
  </si>
  <si>
    <t>ООО "ФГ"</t>
  </si>
  <si>
    <t>5401987802</t>
  </si>
  <si>
    <t>31097313</t>
  </si>
  <si>
    <t>ООО "ФИНСОВЕТ"</t>
  </si>
  <si>
    <t>5433956116</t>
  </si>
  <si>
    <t>31329216</t>
  </si>
  <si>
    <t>ООО "ФИТДЖИВА"</t>
  </si>
  <si>
    <t>5404007201</t>
  </si>
  <si>
    <t>31325325</t>
  </si>
  <si>
    <t>ООО "ФИТОЦЕНТР"</t>
  </si>
  <si>
    <t>5407104563</t>
  </si>
  <si>
    <t>31186730</t>
  </si>
  <si>
    <t>ООО "ФК Гранд Капитал Новосибирск"</t>
  </si>
  <si>
    <t>5403018962</t>
  </si>
  <si>
    <t>31209301</t>
  </si>
  <si>
    <t>ООО "ФОРМ АНТ"</t>
  </si>
  <si>
    <t>5403142230</t>
  </si>
  <si>
    <t>31433810</t>
  </si>
  <si>
    <t>ООО "ФОРМУЛА ЗДОРОВЬЯ"</t>
  </si>
  <si>
    <t>5405497118</t>
  </si>
  <si>
    <t>31171036</t>
  </si>
  <si>
    <t>ООО "Факмакопейка-Тюмень"</t>
  </si>
  <si>
    <t>5501125264</t>
  </si>
  <si>
    <t>31430572</t>
  </si>
  <si>
    <t>ООО "Фарм+Мед"</t>
  </si>
  <si>
    <t>5252019979</t>
  </si>
  <si>
    <t>30919051</t>
  </si>
  <si>
    <t>ООО "Фарм-Лайт"</t>
  </si>
  <si>
    <t>5442000158</t>
  </si>
  <si>
    <t>31322744</t>
  </si>
  <si>
    <t>ООО "Фарм-Медикал"</t>
  </si>
  <si>
    <t>5425002691</t>
  </si>
  <si>
    <t>31499685</t>
  </si>
  <si>
    <t>ООО "Фарма Н"</t>
  </si>
  <si>
    <t>5438001977</t>
  </si>
  <si>
    <t>31323461</t>
  </si>
  <si>
    <t>ООО "Фармация"</t>
  </si>
  <si>
    <t>5402022490</t>
  </si>
  <si>
    <t>30919087</t>
  </si>
  <si>
    <t>ООО "Фармкомплект"</t>
  </si>
  <si>
    <t>5262036363</t>
  </si>
  <si>
    <t>526101001</t>
  </si>
  <si>
    <t>31323013</t>
  </si>
  <si>
    <t>ООО "Фармснаб"</t>
  </si>
  <si>
    <t>5404204834</t>
  </si>
  <si>
    <t>31322752</t>
  </si>
  <si>
    <t>ООО "Финист"</t>
  </si>
  <si>
    <t>5434116180</t>
  </si>
  <si>
    <t>31311467</t>
  </si>
  <si>
    <t>ООО "Фирма "Трансгарант"</t>
  </si>
  <si>
    <t>7712098983</t>
  </si>
  <si>
    <t>29645430</t>
  </si>
  <si>
    <t>ООО "Фортуна+"</t>
  </si>
  <si>
    <t>5404456528</t>
  </si>
  <si>
    <t>30353246</t>
  </si>
  <si>
    <t>ООО "ХИТ"</t>
  </si>
  <si>
    <t>5406588030</t>
  </si>
  <si>
    <t>31433814</t>
  </si>
  <si>
    <t>ООО "ХОЛИДЕЙ"</t>
  </si>
  <si>
    <t>5404441641</t>
  </si>
  <si>
    <t>31171047</t>
  </si>
  <si>
    <t>ООО "Хедж"</t>
  </si>
  <si>
    <t>5405183376</t>
  </si>
  <si>
    <t>31433818</t>
  </si>
  <si>
    <t>ООО "ЦЕЛИТЕЛЬ"</t>
  </si>
  <si>
    <t>5828003088</t>
  </si>
  <si>
    <t>583301001</t>
  </si>
  <si>
    <t>31679911</t>
  </si>
  <si>
    <t>ООО "ЦЕНТР ПЕРСОНАЛИЗИРОВАННОЙ МЕДИЦИНЫ"</t>
  </si>
  <si>
    <t>5408308707</t>
  </si>
  <si>
    <t>31432881</t>
  </si>
  <si>
    <t>ООО "ЦРТ-МЕД"</t>
  </si>
  <si>
    <t>5407972697</t>
  </si>
  <si>
    <t>31451304</t>
  </si>
  <si>
    <t>ООО "Центр недвижимости"</t>
  </si>
  <si>
    <t>5405446628</t>
  </si>
  <si>
    <t>31028298</t>
  </si>
  <si>
    <t>ООО "Центр"</t>
  </si>
  <si>
    <t>2464065001</t>
  </si>
  <si>
    <t>31679103</t>
  </si>
  <si>
    <t>ООО "ЧУДО ДОКТОР"</t>
  </si>
  <si>
    <t>4217058652</t>
  </si>
  <si>
    <t>421701001</t>
  </si>
  <si>
    <t>26459352</t>
  </si>
  <si>
    <t>ООО "Чановская тепловая компания"</t>
  </si>
  <si>
    <t>5415001339</t>
  </si>
  <si>
    <t>31402085</t>
  </si>
  <si>
    <t>ООО "Черепаново Лес-Сервис"</t>
  </si>
  <si>
    <t>5440110042</t>
  </si>
  <si>
    <t>31697212</t>
  </si>
  <si>
    <t>ООО "Чистое Село"</t>
  </si>
  <si>
    <t>5433972460</t>
  </si>
  <si>
    <t>30857086</t>
  </si>
  <si>
    <t>ООО "Чистый Сервис"</t>
  </si>
  <si>
    <t>7728176965</t>
  </si>
  <si>
    <t>540545001</t>
  </si>
  <si>
    <t>31313833</t>
  </si>
  <si>
    <t>ООО "Чистый город 2"</t>
  </si>
  <si>
    <t>5438320170</t>
  </si>
  <si>
    <t>31697216</t>
  </si>
  <si>
    <t>ООО "Чистый двор-НСК"</t>
  </si>
  <si>
    <t>5405467770</t>
  </si>
  <si>
    <t>31322976</t>
  </si>
  <si>
    <t>ООО "Шаклин"</t>
  </si>
  <si>
    <t>5408132355</t>
  </si>
  <si>
    <t>31325344</t>
  </si>
  <si>
    <t>ООО "ЭЙЧ ЭНД СИ МЕДИКАЛ ГРУПП"</t>
  </si>
  <si>
    <t>5406639647</t>
  </si>
  <si>
    <t>31418435</t>
  </si>
  <si>
    <t>ООО "ЭЛЬЖИ"</t>
  </si>
  <si>
    <t>5424109321</t>
  </si>
  <si>
    <t>30412674</t>
  </si>
  <si>
    <t>ООО "ЭНЕРГОРЕСУРС"</t>
  </si>
  <si>
    <t>5408307083</t>
  </si>
  <si>
    <t>31632942</t>
  </si>
  <si>
    <t>ООО "ЭНЕРГОСЕРВИС ЧКАЛОВЕЦ"</t>
  </si>
  <si>
    <t>5405077378</t>
  </si>
  <si>
    <t>31817545</t>
  </si>
  <si>
    <t>ООО "ЭНЕРГОСФЕРА"</t>
  </si>
  <si>
    <t>5404956030</t>
  </si>
  <si>
    <t>31196522</t>
  </si>
  <si>
    <t>ООО "ЭНЕРГОТРАНЗИТ"</t>
  </si>
  <si>
    <t>5404079654</t>
  </si>
  <si>
    <t>31679107</t>
  </si>
  <si>
    <t>ООО "ЭРКАФАРМ ДАЛЬНИЙ ВОСТОК"</t>
  </si>
  <si>
    <t>2723197056</t>
  </si>
  <si>
    <t>272301001</t>
  </si>
  <si>
    <t>31322678</t>
  </si>
  <si>
    <t>ООО "ЭРКАФАРМ Сибирь"</t>
  </si>
  <si>
    <t>5402036790</t>
  </si>
  <si>
    <t>31414561</t>
  </si>
  <si>
    <t>ООО "ЭСК "Горкунов"</t>
  </si>
  <si>
    <t>5433970181</t>
  </si>
  <si>
    <t>31595197</t>
  </si>
  <si>
    <t>ООО "ЭСК КПД-Газстрой"</t>
  </si>
  <si>
    <t>5410088248</t>
  </si>
  <si>
    <t>31473617</t>
  </si>
  <si>
    <t>ООО "ЭСК Потенциал"</t>
  </si>
  <si>
    <t>5406801882</t>
  </si>
  <si>
    <t>30883913</t>
  </si>
  <si>
    <t>ООО "ЭСК"</t>
  </si>
  <si>
    <t>5404036675</t>
  </si>
  <si>
    <t>31223168</t>
  </si>
  <si>
    <t>ООО "ЭСО"</t>
  </si>
  <si>
    <t>5406982149</t>
  </si>
  <si>
    <t>31679111</t>
  </si>
  <si>
    <t>ООО "ЭСТЕМАРКО"</t>
  </si>
  <si>
    <t>7731419488</t>
  </si>
  <si>
    <t>31152434</t>
  </si>
  <si>
    <t>ООО "ЭСТО"</t>
  </si>
  <si>
    <t>5405016583</t>
  </si>
  <si>
    <t>31491836</t>
  </si>
  <si>
    <t>ООО "ЭТС"</t>
  </si>
  <si>
    <t>4205316725</t>
  </si>
  <si>
    <t>31209309</t>
  </si>
  <si>
    <t>ООО "Эвкалипт"</t>
  </si>
  <si>
    <t>6376065987</t>
  </si>
  <si>
    <t>31322813</t>
  </si>
  <si>
    <t>ООО "Эдельвейс"</t>
  </si>
  <si>
    <t>5401316473</t>
  </si>
  <si>
    <t>28815541</t>
  </si>
  <si>
    <t>ООО "Эдельвейс-Т"</t>
  </si>
  <si>
    <t>4205163606</t>
  </si>
  <si>
    <t>31430996</t>
  </si>
  <si>
    <t>ООО "ЭкоТранс-Н"</t>
  </si>
  <si>
    <t>4705081905</t>
  </si>
  <si>
    <t>470501001</t>
  </si>
  <si>
    <t>31433606</t>
  </si>
  <si>
    <t>ООО "Экоголдстандартэкспорт"</t>
  </si>
  <si>
    <t>5408014143</t>
  </si>
  <si>
    <t>31229357</t>
  </si>
  <si>
    <t>ООО "Экология - Новосибирск"</t>
  </si>
  <si>
    <t>5410772955</t>
  </si>
  <si>
    <t>26758317</t>
  </si>
  <si>
    <t>ООО "Экология"</t>
  </si>
  <si>
    <t>5433166580</t>
  </si>
  <si>
    <t>31697226</t>
  </si>
  <si>
    <t>ООО "Экосервис"</t>
  </si>
  <si>
    <t>5445015191</t>
  </si>
  <si>
    <t>31322995</t>
  </si>
  <si>
    <t>ООО "Экстен Медикал Сибирь"</t>
  </si>
  <si>
    <t>5406418944</t>
  </si>
  <si>
    <t>30859000</t>
  </si>
  <si>
    <t>ООО "Энергетик"</t>
  </si>
  <si>
    <t>5406445289</t>
  </si>
  <si>
    <t>26789044</t>
  </si>
  <si>
    <t>ООО "Энергия"</t>
  </si>
  <si>
    <t>5423000730</t>
  </si>
  <si>
    <t>31625543</t>
  </si>
  <si>
    <t>ООО "Энерго Инжиниринг"</t>
  </si>
  <si>
    <t>5406810319</t>
  </si>
  <si>
    <t>31633163</t>
  </si>
  <si>
    <t>ООО "ЭнергоРесурс"</t>
  </si>
  <si>
    <t>5404311995</t>
  </si>
  <si>
    <t>26499904</t>
  </si>
  <si>
    <t>ООО "Энергоресурс"</t>
  </si>
  <si>
    <t>5443120024</t>
  </si>
  <si>
    <t>27957520</t>
  </si>
  <si>
    <t>ООО "Энергосети Сибири"</t>
  </si>
  <si>
    <t>5405436838</t>
  </si>
  <si>
    <t>31697231</t>
  </si>
  <si>
    <t>ООО "Эталон"</t>
  </si>
  <si>
    <t>5410135120</t>
  </si>
  <si>
    <t>31325348</t>
  </si>
  <si>
    <t>ООО "ЮЛИЯ"</t>
  </si>
  <si>
    <t>5452110431</t>
  </si>
  <si>
    <t>31433827</t>
  </si>
  <si>
    <t>ООО "ЮНИСИБ А"</t>
  </si>
  <si>
    <t>5404511539</t>
  </si>
  <si>
    <t>31328876</t>
  </si>
  <si>
    <t>ООО "ЮНОНА"</t>
  </si>
  <si>
    <t>6311997438</t>
  </si>
  <si>
    <t>31433831</t>
  </si>
  <si>
    <t>ООО "ЮНФАРМ"</t>
  </si>
  <si>
    <t>5440115450</t>
  </si>
  <si>
    <t>31491524</t>
  </si>
  <si>
    <t>ООО "ЮПИТЕР"</t>
  </si>
  <si>
    <t>6315619564</t>
  </si>
  <si>
    <t>132301001</t>
  </si>
  <si>
    <t>31431387</t>
  </si>
  <si>
    <t>ООО "ЮрСиб"</t>
  </si>
  <si>
    <t>5402001613</t>
  </si>
  <si>
    <t>31679134</t>
  </si>
  <si>
    <t>ООО "Я АПТЕКА"</t>
  </si>
  <si>
    <t>5403067374</t>
  </si>
  <si>
    <t>31325358</t>
  </si>
  <si>
    <t>ООО "ЯНВАРЬ"</t>
  </si>
  <si>
    <t>6324030969</t>
  </si>
  <si>
    <t>632401001</t>
  </si>
  <si>
    <t>31679144</t>
  </si>
  <si>
    <t>ООО "ЯНТАРЬ"</t>
  </si>
  <si>
    <t>5402064839</t>
  </si>
  <si>
    <t>31325366</t>
  </si>
  <si>
    <t>ООО "ЯСЕНЬ"</t>
  </si>
  <si>
    <t>6311109971</t>
  </si>
  <si>
    <t>132701001</t>
  </si>
  <si>
    <t>31461008</t>
  </si>
  <si>
    <t>ООО "Ямское"</t>
  </si>
  <si>
    <t>5410085790</t>
  </si>
  <si>
    <t>31430589</t>
  </si>
  <si>
    <t>ООО "Янтарь"</t>
  </si>
  <si>
    <t>6315619540</t>
  </si>
  <si>
    <t>31181541</t>
  </si>
  <si>
    <t>ООО «БИОНИ»</t>
  </si>
  <si>
    <t>2130121786</t>
  </si>
  <si>
    <t>26383174</t>
  </si>
  <si>
    <t>ООО «Газпром газораспределение Сибирь»</t>
  </si>
  <si>
    <t>26785321</t>
  </si>
  <si>
    <t>ООО «Городская вода»</t>
  </si>
  <si>
    <t>5438318981</t>
  </si>
  <si>
    <t>31697080</t>
  </si>
  <si>
    <t>ООО «Грин Терра»</t>
  </si>
  <si>
    <t>5404478377</t>
  </si>
  <si>
    <t>31218433</t>
  </si>
  <si>
    <t>ООО «Жилищная инициатива»</t>
  </si>
  <si>
    <t>2221030960</t>
  </si>
  <si>
    <t>222101001</t>
  </si>
  <si>
    <t>31679151</t>
  </si>
  <si>
    <t>ООО «ЛЕК54»</t>
  </si>
  <si>
    <t>5403067261</t>
  </si>
  <si>
    <t>31534957</t>
  </si>
  <si>
    <t>ООО «Прометей»</t>
  </si>
  <si>
    <t>5433187220</t>
  </si>
  <si>
    <t>27666778</t>
  </si>
  <si>
    <t>ООО «РТ-ЭТ»</t>
  </si>
  <si>
    <t>7729667652</t>
  </si>
  <si>
    <t>31181546</t>
  </si>
  <si>
    <t>ООО «Рубин»</t>
  </si>
  <si>
    <t>6311110007</t>
  </si>
  <si>
    <t>732501001</t>
  </si>
  <si>
    <t>31697192</t>
  </si>
  <si>
    <t>ООО «СибТрансСервис»</t>
  </si>
  <si>
    <t>5404423681</t>
  </si>
  <si>
    <t>31194281</t>
  </si>
  <si>
    <t>ООО «Сибирская Теплоснабжающая Компания»</t>
  </si>
  <si>
    <t>5409009033</t>
  </si>
  <si>
    <t>31437659</t>
  </si>
  <si>
    <t>ООО «Теплотранзит»</t>
  </si>
  <si>
    <t>5404088546</t>
  </si>
  <si>
    <t>30433612</t>
  </si>
  <si>
    <t>ООО «Энергетическая компания «СТИ»</t>
  </si>
  <si>
    <t>7839041402</t>
  </si>
  <si>
    <t>783901001</t>
  </si>
  <si>
    <t>31432889</t>
  </si>
  <si>
    <t>ООО АПТЕКА "АВИСМЕД"</t>
  </si>
  <si>
    <t>5406786024</t>
  </si>
  <si>
    <t>31325378</t>
  </si>
  <si>
    <t>ООО АПТЕКА "СУПЕРФАРМА"</t>
  </si>
  <si>
    <t>5405183344</t>
  </si>
  <si>
    <t>30353242</t>
  </si>
  <si>
    <t>ООО АПТЕКИ "ФАРМАКОПЕЙКА"</t>
  </si>
  <si>
    <t>5501207372</t>
  </si>
  <si>
    <t>31325000</t>
  </si>
  <si>
    <t>ООО Аптека "Авиценна"</t>
  </si>
  <si>
    <t>5413110484</t>
  </si>
  <si>
    <t>30839989</t>
  </si>
  <si>
    <t>ООО БТИ ЦЕНТР</t>
  </si>
  <si>
    <t>5404015227</t>
  </si>
  <si>
    <t>31433927</t>
  </si>
  <si>
    <t>ООО Городской неврологический центр "Сибнейромед"</t>
  </si>
  <si>
    <t>5404250750</t>
  </si>
  <si>
    <t>31325110</t>
  </si>
  <si>
    <t>ООО ДЛЦ "ИНФО-МЕДИКА"</t>
  </si>
  <si>
    <t>5406252833</t>
  </si>
  <si>
    <t>30848970</t>
  </si>
  <si>
    <t>ООО ИЦ "Сибирьэнергия"</t>
  </si>
  <si>
    <t>5406594442</t>
  </si>
  <si>
    <t>31325383</t>
  </si>
  <si>
    <t>ООО КАЛЬЧЕНКО "НАДЕЖДА"</t>
  </si>
  <si>
    <t>5444100126</t>
  </si>
  <si>
    <t>544401001</t>
  </si>
  <si>
    <t>31679916</t>
  </si>
  <si>
    <t>ООО КЛИНИКА "ЗОЛОТОЕ СЕЧЕНИЕ"</t>
  </si>
  <si>
    <t>5404361555</t>
  </si>
  <si>
    <t>31679897</t>
  </si>
  <si>
    <t>ООО КЛИНИКА "МЕДПРАКТИКА"</t>
  </si>
  <si>
    <t>5401339262</t>
  </si>
  <si>
    <t>31433931</t>
  </si>
  <si>
    <t>ООО Консультативно-диагностический ревматологический центр "Здоровые суставы"</t>
  </si>
  <si>
    <t>5406530760</t>
  </si>
  <si>
    <t>31325176</t>
  </si>
  <si>
    <t>ООО ЛК "ЛЕККО"</t>
  </si>
  <si>
    <t>5607045185</t>
  </si>
  <si>
    <t>31679920</t>
  </si>
  <si>
    <t>ООО МЕДИЦИНСКИЙ ЖЕНСКИЙ ЦЕНТР "ЮНОНА"</t>
  </si>
  <si>
    <t>5405222610</t>
  </si>
  <si>
    <t>31432441</t>
  </si>
  <si>
    <t>ООО МСЧ "КЛИНИЦИСТ"</t>
  </si>
  <si>
    <t>5402537179</t>
  </si>
  <si>
    <t>27362167</t>
  </si>
  <si>
    <t>ООО ПК "Монтажник"</t>
  </si>
  <si>
    <t>5408184219</t>
  </si>
  <si>
    <t>31341603</t>
  </si>
  <si>
    <t>ООО ПМК "АГРОЛЕСОМЕЛИОРАЦИЯ"</t>
  </si>
  <si>
    <t>5435102078</t>
  </si>
  <si>
    <t>31325648</t>
  </si>
  <si>
    <t>ООО ПРОИЗВОДСТВЕННЫЙ КОМПЛЕКС "ЛЕСНОЙ"</t>
  </si>
  <si>
    <t>5431106459</t>
  </si>
  <si>
    <t>30985777</t>
  </si>
  <si>
    <t>ООО ПРФ "АльянсЭнерго"</t>
  </si>
  <si>
    <t>5404018490</t>
  </si>
  <si>
    <t>31634793</t>
  </si>
  <si>
    <t>ООО ПТО "КУЛУНДА"</t>
  </si>
  <si>
    <t>5404258759</t>
  </si>
  <si>
    <t>31433935</t>
  </si>
  <si>
    <t>ООО Печатный центр "Копир"</t>
  </si>
  <si>
    <t>5405310070</t>
  </si>
  <si>
    <t>31676004</t>
  </si>
  <si>
    <t>ООО САНАТОРИЙ "ОЗЕРО КАРАЧИ"</t>
  </si>
  <si>
    <t>5405441098</t>
  </si>
  <si>
    <t>31709507</t>
  </si>
  <si>
    <t>ООО СЗ "Мета-Академ"</t>
  </si>
  <si>
    <t>5405961643</t>
  </si>
  <si>
    <t>31697184</t>
  </si>
  <si>
    <t>ООО СК "САХ"</t>
  </si>
  <si>
    <t>5405952705</t>
  </si>
  <si>
    <t>540601282</t>
  </si>
  <si>
    <t>31225707</t>
  </si>
  <si>
    <t>ООО Спецзавод "Квант"</t>
  </si>
  <si>
    <t>5405404762</t>
  </si>
  <si>
    <t>30869057</t>
  </si>
  <si>
    <t>ООО Специализированный застройщик "Сибэкострой"</t>
  </si>
  <si>
    <t>5406203025</t>
  </si>
  <si>
    <t>31225849</t>
  </si>
  <si>
    <t>ООО Строительная компания "Родник"</t>
  </si>
  <si>
    <t>5410781950</t>
  </si>
  <si>
    <t>31322773</t>
  </si>
  <si>
    <t>ООО ТД "Антей"</t>
  </si>
  <si>
    <t>5409241734</t>
  </si>
  <si>
    <t>31432903</t>
  </si>
  <si>
    <t>ООО ТД "ЗОЛОТОЕ СЕЧЕНИЕ"</t>
  </si>
  <si>
    <t>5404369466</t>
  </si>
  <si>
    <t>31325395</t>
  </si>
  <si>
    <t>ООО ТК "ДЕАС"</t>
  </si>
  <si>
    <t>5404054473</t>
  </si>
  <si>
    <t>31764478</t>
  </si>
  <si>
    <t>ООО УК "Ботаника-Кольцово"</t>
  </si>
  <si>
    <t>5410146034</t>
  </si>
  <si>
    <t>28144109</t>
  </si>
  <si>
    <t>ООО УК "Гарант"</t>
  </si>
  <si>
    <t>5401321716</t>
  </si>
  <si>
    <t>30476996</t>
  </si>
  <si>
    <t>ООО УК "ЗОЛОТАЯ РОЩА"</t>
  </si>
  <si>
    <t>5403337422</t>
  </si>
  <si>
    <t>30858982</t>
  </si>
  <si>
    <t>ООО УК "Зелёный город Бавария"</t>
  </si>
  <si>
    <t>5405506877</t>
  </si>
  <si>
    <t>31418557</t>
  </si>
  <si>
    <t>ООО УК "ИнвестСтройПроект"</t>
  </si>
  <si>
    <t>5427107474</t>
  </si>
  <si>
    <t>31452862</t>
  </si>
  <si>
    <t>ООО УК "Лидер Сибирь"</t>
  </si>
  <si>
    <t>5445028948</t>
  </si>
  <si>
    <t>30810661</t>
  </si>
  <si>
    <t>ООО УК "СервисДом"</t>
  </si>
  <si>
    <t>5403218337</t>
  </si>
  <si>
    <t>31391046</t>
  </si>
  <si>
    <t>ООО УК «Дом в Кольцово»</t>
  </si>
  <si>
    <t>5433189690</t>
  </si>
  <si>
    <t>28796471</t>
  </si>
  <si>
    <t>ООО УК «Новопокровский Источник»</t>
  </si>
  <si>
    <t>5427107428</t>
  </si>
  <si>
    <t>26644421</t>
  </si>
  <si>
    <t>ООО Управляющая компания "Полигон"</t>
  </si>
  <si>
    <t>5401328670</t>
  </si>
  <si>
    <t>28512695</t>
  </si>
  <si>
    <t>ООО Управляющая компания "Согласие"</t>
  </si>
  <si>
    <t>5432214489</t>
  </si>
  <si>
    <t>30905591</t>
  </si>
  <si>
    <t>ООО ФИРМА "АРГО"</t>
  </si>
  <si>
    <t>5401176018</t>
  </si>
  <si>
    <t>31325389</t>
  </si>
  <si>
    <t>ООО ФИРМА "ЕЛЕНА"</t>
  </si>
  <si>
    <t>5404103829</t>
  </si>
  <si>
    <t>31679165</t>
  </si>
  <si>
    <t>ООО ФИРМА "ЛЕДНО"</t>
  </si>
  <si>
    <t>5407172450</t>
  </si>
  <si>
    <t>31432453</t>
  </si>
  <si>
    <t>ООО ФК "МЕДИТЕК"</t>
  </si>
  <si>
    <t>4346020248</t>
  </si>
  <si>
    <t>31323000</t>
  </si>
  <si>
    <t>ООО Фирма "Феникс"</t>
  </si>
  <si>
    <t>5407117668</t>
  </si>
  <si>
    <t>31679169</t>
  </si>
  <si>
    <t>ООО ЦЕНТР ПЛАСТИЧЕСКОЙ ХИРУРГИИ И КОСМЕТОЛОГИИ "ШАРМ"</t>
  </si>
  <si>
    <t>5407179135</t>
  </si>
  <si>
    <t>31634798</t>
  </si>
  <si>
    <t>ООО ЦТК "ДИАГНОСТИКА"</t>
  </si>
  <si>
    <t>5431207256</t>
  </si>
  <si>
    <t>31433766</t>
  </si>
  <si>
    <t>ООО Центр здоровья "Виавита"</t>
  </si>
  <si>
    <t>5405383181</t>
  </si>
  <si>
    <t>26358502</t>
  </si>
  <si>
    <t>ООО завод "Экспериментъ"</t>
  </si>
  <si>
    <t>5402139629</t>
  </si>
  <si>
    <t>26358493</t>
  </si>
  <si>
    <t>ООО предприятие "Стройкерамика"</t>
  </si>
  <si>
    <t>5401112543</t>
  </si>
  <si>
    <t>31092202</t>
  </si>
  <si>
    <t>ООО"Алтай-СУЭК"</t>
  </si>
  <si>
    <t>2225145841</t>
  </si>
  <si>
    <t>222501001</t>
  </si>
  <si>
    <t>31325149</t>
  </si>
  <si>
    <t>ООО"ЮНИТРЕЙД"</t>
  </si>
  <si>
    <t>5407497000</t>
  </si>
  <si>
    <t>31678517</t>
  </si>
  <si>
    <t>ОООО "СИТИ-МАРКЕТ"</t>
  </si>
  <si>
    <t>7020028423</t>
  </si>
  <si>
    <t>26533187</t>
  </si>
  <si>
    <t>ОПМС-19 структурного подразделения Западно-Сибирской дирекции по ремонту пути ОАО "РЖД"</t>
  </si>
  <si>
    <t>544831004</t>
  </si>
  <si>
    <t>28869487</t>
  </si>
  <si>
    <t>ОТРЫТОЕ АКЦИОНЕРНОЕ ОБЩЕСТВО "БАРАБИНСКОЕ РЕМОНТНО-ТЕХНИЧЕСКОЕ ПРЕДПРИЯТИЕ"</t>
  </si>
  <si>
    <t>5418100088</t>
  </si>
  <si>
    <t>26792017</t>
  </si>
  <si>
    <t>Общество с ограниченной ответственностью "АРСТЭМ-ЭнергоТрейд", г.Екатеринбург</t>
  </si>
  <si>
    <t>6672185635</t>
  </si>
  <si>
    <t>668501001</t>
  </si>
  <si>
    <t>28134812</t>
  </si>
  <si>
    <t>Общество с ограниченной ответственностью "БЭМЗ-Энергосервис"</t>
  </si>
  <si>
    <t>5445014818</t>
  </si>
  <si>
    <t>31194611</t>
  </si>
  <si>
    <t>Общество с ограниченной ответственностью "Проект-Девелопмент"</t>
  </si>
  <si>
    <t>6685042560</t>
  </si>
  <si>
    <t>31540037</t>
  </si>
  <si>
    <t>Общество с ограниченной ответственностью "Промводоканал"</t>
  </si>
  <si>
    <t>5433955183</t>
  </si>
  <si>
    <t>30856953</t>
  </si>
  <si>
    <t>Общество с ограниченной ответственностью "СибРтуть"</t>
  </si>
  <si>
    <t>5433141635</t>
  </si>
  <si>
    <t>28796485</t>
  </si>
  <si>
    <t>Общество с ограниченной ответственностью "Фирма Янтарь III ЛТД"</t>
  </si>
  <si>
    <t>5443117261</t>
  </si>
  <si>
    <t>31309537</t>
  </si>
  <si>
    <t>Общество с ограниченной ответственностью «Витекс»</t>
  </si>
  <si>
    <t>5908041850</t>
  </si>
  <si>
    <t>31647372</t>
  </si>
  <si>
    <t>Общество с ограниченной ответственностью «Тепловая компания «Кристалл»</t>
  </si>
  <si>
    <t>5445032768</t>
  </si>
  <si>
    <t>26534095</t>
  </si>
  <si>
    <t>Омский территориальный участок по Карасукскому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</si>
  <si>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542245002</t>
  </si>
  <si>
    <t>26534456</t>
  </si>
  <si>
    <t>Омский территориальный участок по Купинскому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</si>
  <si>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542945002</t>
  </si>
  <si>
    <t>31311604</t>
  </si>
  <si>
    <t>ПАО "НЗХК"</t>
  </si>
  <si>
    <t>5410114184</t>
  </si>
  <si>
    <t>28813125</t>
  </si>
  <si>
    <t>ПАО "Тяжстанкогидропресс"</t>
  </si>
  <si>
    <t>5403101628</t>
  </si>
  <si>
    <t>26832761</t>
  </si>
  <si>
    <t>ПАО "ФСК - Россети"</t>
  </si>
  <si>
    <t>4716016979</t>
  </si>
  <si>
    <t>27954259</t>
  </si>
  <si>
    <t>997450001</t>
  </si>
  <si>
    <t>30477002</t>
  </si>
  <si>
    <t>ПК "ПСФ "СТРОИТЕЛЬ"</t>
  </si>
  <si>
    <t>5405102313</t>
  </si>
  <si>
    <t>28463341</t>
  </si>
  <si>
    <t>ПК "Толмачевский"</t>
  </si>
  <si>
    <t>5406637061</t>
  </si>
  <si>
    <t>Журавское</t>
  </si>
  <si>
    <t>50658407</t>
  </si>
  <si>
    <t>26374004</t>
  </si>
  <si>
    <t>ПСК Колхоз им. Мичурина</t>
  </si>
  <si>
    <t>5441101435</t>
  </si>
  <si>
    <t>Новотартасское</t>
  </si>
  <si>
    <t>50608420</t>
  </si>
  <si>
    <t>26415734</t>
  </si>
  <si>
    <t>ПСХК "Зыково"</t>
  </si>
  <si>
    <t>5419102585</t>
  </si>
  <si>
    <t>31511183</t>
  </si>
  <si>
    <t>ПУ ФСБ России по Новосибирской области</t>
  </si>
  <si>
    <t>5407005202</t>
  </si>
  <si>
    <t>31634855</t>
  </si>
  <si>
    <t>РОО ВСБ "НАУКА" СВ СО РАН</t>
  </si>
  <si>
    <t>5408176088</t>
  </si>
  <si>
    <t>Северотатарское</t>
  </si>
  <si>
    <t>50650437</t>
  </si>
  <si>
    <t>26758253</t>
  </si>
  <si>
    <t>СПК "КОЛОС"- КОЛХОЗ</t>
  </si>
  <si>
    <t>5437102531</t>
  </si>
  <si>
    <t>Павловское</t>
  </si>
  <si>
    <t>50608422</t>
  </si>
  <si>
    <t>26373771</t>
  </si>
  <si>
    <t>СПК "Мирный труд"</t>
  </si>
  <si>
    <t>5419103518</t>
  </si>
  <si>
    <t>Вознесенское</t>
  </si>
  <si>
    <t>50608404</t>
  </si>
  <si>
    <t>26415666</t>
  </si>
  <si>
    <t>СПК "Селиклинский"</t>
  </si>
  <si>
    <t>5419103638</t>
  </si>
  <si>
    <t>Зубковское</t>
  </si>
  <si>
    <t>50627407</t>
  </si>
  <si>
    <t>26756048</t>
  </si>
  <si>
    <t>СПК "Ульяновское"</t>
  </si>
  <si>
    <t>5427106375</t>
  </si>
  <si>
    <t>26758047</t>
  </si>
  <si>
    <t>СПК Колхоз "Гигант"</t>
  </si>
  <si>
    <t>5439101036</t>
  </si>
  <si>
    <t>Зубовское</t>
  </si>
  <si>
    <t>50650403</t>
  </si>
  <si>
    <t>26374060</t>
  </si>
  <si>
    <t>СПК колхоз "Зубовский"</t>
  </si>
  <si>
    <t>5453109982</t>
  </si>
  <si>
    <t>50650413</t>
  </si>
  <si>
    <t>26373955</t>
  </si>
  <si>
    <t>СПК колхоз "Победа"</t>
  </si>
  <si>
    <t>5437100750</t>
  </si>
  <si>
    <t>Дмитриевское</t>
  </si>
  <si>
    <t>50650402</t>
  </si>
  <si>
    <t>26373953</t>
  </si>
  <si>
    <t>СПК колхоз Дмитриевский</t>
  </si>
  <si>
    <t>5437100710</t>
  </si>
  <si>
    <t>26754723</t>
  </si>
  <si>
    <t>СХПК "Колхоз Козловский"</t>
  </si>
  <si>
    <t>5418100200</t>
  </si>
  <si>
    <t>Таскаевское</t>
  </si>
  <si>
    <t>50604419</t>
  </si>
  <si>
    <t>27577493</t>
  </si>
  <si>
    <t>СХПК "Колхоз Сартланский"</t>
  </si>
  <si>
    <t>5418100183</t>
  </si>
  <si>
    <t>26759400</t>
  </si>
  <si>
    <t>СХПК "РОЗЕНТАЛЬСКИЙ"</t>
  </si>
  <si>
    <t>5453103998</t>
  </si>
  <si>
    <t>Николаевское</t>
  </si>
  <si>
    <t>50650422</t>
  </si>
  <si>
    <t>26373954</t>
  </si>
  <si>
    <t>СХПК к-з им.Ленина</t>
  </si>
  <si>
    <t>5437100735</t>
  </si>
  <si>
    <t>31652178</t>
  </si>
  <si>
    <t>Свердловский филиал ООО "Гарант Плюс"</t>
  </si>
  <si>
    <t>667043001</t>
  </si>
  <si>
    <t>30906887</t>
  </si>
  <si>
    <t>Свердловский филиал ООО "ЕЭС-Гарант"</t>
  </si>
  <si>
    <t>31679173</t>
  </si>
  <si>
    <t>УПРАВЛЕНИЕ ФЕДЕРАЛЬНОЙ СЛУЖБЫ БЕЗОПАСНОСТИ РОССИЙСКОЙ ФЕДЕРАЦИИ ПО НОВОСИБИРСКОЙ ОБЛАСТИ</t>
  </si>
  <si>
    <t>5406012207</t>
  </si>
  <si>
    <t>26358864</t>
  </si>
  <si>
    <t>ФБУ "Следственный изолятор № 2 Главного управления Федеральной службы исполнения наказаний по НСО"</t>
  </si>
  <si>
    <t>5447104175</t>
  </si>
  <si>
    <t>544701001</t>
  </si>
  <si>
    <t>26444611</t>
  </si>
  <si>
    <t>ФБУН ГНЦ ВБ "Вектор" Роспотребнадзора</t>
  </si>
  <si>
    <t>5433161342</t>
  </si>
  <si>
    <t>31408099</t>
  </si>
  <si>
    <t>ФГБПОУ "КАРГАТСКОЕ СУВУ"</t>
  </si>
  <si>
    <t>5423101288</t>
  </si>
  <si>
    <t>31462832</t>
  </si>
  <si>
    <t>ФГБУ "Академия комфорта"</t>
  </si>
  <si>
    <t>5408027368</t>
  </si>
  <si>
    <t>31679924</t>
  </si>
  <si>
    <t>ФГБУЗ СОМЦ ФМБА РОССИИ</t>
  </si>
  <si>
    <t>5406234802</t>
  </si>
  <si>
    <t>26462563</t>
  </si>
  <si>
    <t>ФГКУ "Пограничное управление Федеральной службы безопасности Российской Федерации по Новосибирской области"</t>
  </si>
  <si>
    <t>26358511</t>
  </si>
  <si>
    <t>ФГКУ "Простор"</t>
  </si>
  <si>
    <t>5404239097</t>
  </si>
  <si>
    <t>30985454</t>
  </si>
  <si>
    <t>ФГКУ КОМБИНАТ "МАРС" РОСРЕЗЕРВА</t>
  </si>
  <si>
    <t>5444101761</t>
  </si>
  <si>
    <t>26358852</t>
  </si>
  <si>
    <t>ФГКУ комбинат "Марс" Росрезерва</t>
  </si>
  <si>
    <t>50623425</t>
  </si>
  <si>
    <t>30479533</t>
  </si>
  <si>
    <t>ФГКУ"СИБИРСКИЙ СЦ МЧС РОССИИ"</t>
  </si>
  <si>
    <t>5425108641</t>
  </si>
  <si>
    <t>542510864</t>
  </si>
  <si>
    <t>28466644</t>
  </si>
  <si>
    <t>ФГОБУ ВПО "СибГУТИ"</t>
  </si>
  <si>
    <t>5405101327</t>
  </si>
  <si>
    <t>26358530</t>
  </si>
  <si>
    <t>ФГУП "УЭВ"</t>
  </si>
  <si>
    <t>5408183046</t>
  </si>
  <si>
    <t>31679177</t>
  </si>
  <si>
    <t>ФЕДЕРАЛЬНОЕ КАЗЕННОЕ УЧРЕЖДЕНИЕ ЗДРАВООХРАНЕНИЯ "МЕДИКО-САНИТАРНАЯ ЧАСТЬ МИНИСТЕРСТВА ВНУТРЕННИХ ДЕЛ РОССИЙСКОЙ ФЕДЕРАЦИИ ПО НОВОСИБИРСКОЙ ОБЛАСТИ"</t>
  </si>
  <si>
    <t>5406345862</t>
  </si>
  <si>
    <t>26358805</t>
  </si>
  <si>
    <t>ФКУ "ИК № 13" ГУФСИН России по Новосибирской области</t>
  </si>
  <si>
    <t>5439100628</t>
  </si>
  <si>
    <t>28004553</t>
  </si>
  <si>
    <t>ФКУ "СОУМТС МВД России"</t>
  </si>
  <si>
    <t>5406012197</t>
  </si>
  <si>
    <t>31402720</t>
  </si>
  <si>
    <t>ФКУ ИК №14 ГУФСИН России по НСО</t>
  </si>
  <si>
    <t>5438110655</t>
  </si>
  <si>
    <t>30350772</t>
  </si>
  <si>
    <t>ФКУ ИК-3 ГУФСИН РОССИИ ПО НОВОСИБИРСКОЙ ОБЛАСТИ</t>
  </si>
  <si>
    <t>5409109888</t>
  </si>
  <si>
    <t>Табулгинское</t>
  </si>
  <si>
    <t>50658428</t>
  </si>
  <si>
    <t>26358825</t>
  </si>
  <si>
    <t>ФКУ Исправительная колония № 15 ГУФСИН России по Новосибирской области</t>
  </si>
  <si>
    <t>5441101178</t>
  </si>
  <si>
    <t>31370202</t>
  </si>
  <si>
    <t>ФКУ СИЗО-1 ГУФСИН России по Новосибирской области</t>
  </si>
  <si>
    <t>5401109621</t>
  </si>
  <si>
    <t>28813022</t>
  </si>
  <si>
    <t>Федеральное государственное казенное учреждение комбинат "Гигант" Управления Федерального агентства по государственным резервам по Сибирскому федеральному округу</t>
  </si>
  <si>
    <t>5445118574</t>
  </si>
  <si>
    <t>30914574</t>
  </si>
  <si>
    <t>Филиал ФГБУ "ЦЖКУ" МИНОБОРОНЫ РОССИИ (по ЦВО)</t>
  </si>
  <si>
    <t>7729314745</t>
  </si>
  <si>
    <t>26462013</t>
  </si>
  <si>
    <t>Филиал ФГУП РТРС "Сибирский РЦ"</t>
  </si>
  <si>
    <t>7717127211</t>
  </si>
  <si>
    <t>26462496</t>
  </si>
  <si>
    <t>540402002</t>
  </si>
  <si>
    <t>26533189</t>
  </si>
  <si>
    <t>542032001</t>
  </si>
  <si>
    <t>Красносибирское</t>
  </si>
  <si>
    <t>50625411</t>
  </si>
  <si>
    <t>26534362</t>
  </si>
  <si>
    <t>542631003</t>
  </si>
  <si>
    <t>26534528</t>
  </si>
  <si>
    <t>543232001</t>
  </si>
  <si>
    <t>31679928</t>
  </si>
  <si>
    <t>Фонд "Медсанчасть-168"</t>
  </si>
  <si>
    <t>5408148228</t>
  </si>
  <si>
    <t>28153519</t>
  </si>
  <si>
    <t>Холдинговая компания "Новосибирский Электровакуумный Завод-Союз" в форме открытого акционерного общества</t>
  </si>
  <si>
    <t>5402103510</t>
  </si>
  <si>
    <t>31432563</t>
  </si>
  <si>
    <t>ЧАЛИНА ЕЛЕНА ИЛЬИНИЧНА</t>
  </si>
  <si>
    <t>543307822502</t>
  </si>
  <si>
    <t>31679181</t>
  </si>
  <si>
    <t>ЧАСТНОЕ УЧРЕЖДЕНИЕ ЗДРАВООХРАНЕНИЯ "КЛИНИЧЕСКАЯ БОЛЬНИЦА "РЖД-МЕДИЦИНА" ГОРОДА НОВОСИБИРСК"</t>
  </si>
  <si>
    <t>5407268635</t>
  </si>
  <si>
    <t>31432567</t>
  </si>
  <si>
    <t>ШИШКИНА ЮЛИЯ НИКОЛАЕВНА</t>
  </si>
  <si>
    <t>543805170708</t>
  </si>
  <si>
    <t>31594390</t>
  </si>
  <si>
    <t>Эл 6 Новосибирск</t>
  </si>
  <si>
    <t>9705126016</t>
  </si>
  <si>
    <t>26532922</t>
  </si>
  <si>
    <t>Энергомонтажный поезд -структурное подразделение Западно-Сибирской дирекции инфраструктуры -структурное подразделение Западно-Сибирской железной дороги - филиала ОАО "РЖД"</t>
  </si>
  <si>
    <t>540731015</t>
  </si>
  <si>
    <t>27196237</t>
  </si>
  <si>
    <t>филиал "Забайкальский" АО "Оборонэнерго"</t>
  </si>
  <si>
    <t>7704726225</t>
  </si>
  <si>
    <t>753643001</t>
  </si>
  <si>
    <t>27269797</t>
  </si>
  <si>
    <t>филиал "Сибирский" АО "Оборонэнерго"</t>
  </si>
  <si>
    <t>540643001</t>
  </si>
  <si>
    <t>27366801</t>
  </si>
  <si>
    <t>филиал ОАО "РЭУ"  "Новосибирский"</t>
  </si>
  <si>
    <t>7714783092</t>
  </si>
  <si>
    <t>540543001</t>
  </si>
  <si>
    <t>№</t>
  </si>
  <si>
    <t>МР</t>
  </si>
  <si>
    <t>МО</t>
  </si>
  <si>
    <t>МО ОКТМО</t>
  </si>
  <si>
    <t>ОРГАНИЗАЦИЯ</t>
  </si>
  <si>
    <t>ВИД ДЕЯТЕЛЬНОСТИ</t>
  </si>
  <si>
    <t>TYPE</t>
  </si>
  <si>
    <t>TOTAL_PPL_COUNT</t>
  </si>
  <si>
    <t>сельское поселение</t>
  </si>
  <si>
    <t>муниципальный район</t>
  </si>
  <si>
    <t>Савкинское</t>
  </si>
  <si>
    <t>50603422</t>
  </si>
  <si>
    <t>городское поселение, в состав которого входит город</t>
  </si>
  <si>
    <t>Зюзинское</t>
  </si>
  <si>
    <t>50604402</t>
  </si>
  <si>
    <t>Межозерное</t>
  </si>
  <si>
    <t>50604406</t>
  </si>
  <si>
    <t>Новониколаевское</t>
  </si>
  <si>
    <t>50604407</t>
  </si>
  <si>
    <t>Новочановское</t>
  </si>
  <si>
    <t>50604413</t>
  </si>
  <si>
    <t>Шубинское</t>
  </si>
  <si>
    <t>50604422</t>
  </si>
  <si>
    <t>Ачинский сельсовет</t>
  </si>
  <si>
    <t>50606402</t>
  </si>
  <si>
    <t>Байкальское</t>
  </si>
  <si>
    <t>50606404</t>
  </si>
  <si>
    <t>Баратаевское</t>
  </si>
  <si>
    <t>50606405</t>
  </si>
  <si>
    <t>50606407</t>
  </si>
  <si>
    <t>Варламовское</t>
  </si>
  <si>
    <t>50606410</t>
  </si>
  <si>
    <t>Дивинское</t>
  </si>
  <si>
    <t>50606413</t>
  </si>
  <si>
    <t>Егоровское</t>
  </si>
  <si>
    <t>50606416</t>
  </si>
  <si>
    <t>Зудовское</t>
  </si>
  <si>
    <t>50606419</t>
  </si>
  <si>
    <t>Карасевское</t>
  </si>
  <si>
    <t>50606422</t>
  </si>
  <si>
    <t>Корниловское</t>
  </si>
  <si>
    <t>50606425</t>
  </si>
  <si>
    <t>Кунчурукское</t>
  </si>
  <si>
    <t>50606428</t>
  </si>
  <si>
    <t>Новобибеевский сельсовет</t>
  </si>
  <si>
    <t>50606434</t>
  </si>
  <si>
    <t>Ояшинское</t>
  </si>
  <si>
    <t>50606437</t>
  </si>
  <si>
    <t>Светлополянское</t>
  </si>
  <si>
    <t>50606443</t>
  </si>
  <si>
    <t>Мининское</t>
  </si>
  <si>
    <t>50608416</t>
  </si>
  <si>
    <t>Новокуликовское</t>
  </si>
  <si>
    <t>50608419</t>
  </si>
  <si>
    <t>Петропавловское 1-е</t>
  </si>
  <si>
    <t>50608425</t>
  </si>
  <si>
    <t>Сибирцевское 1-е</t>
  </si>
  <si>
    <t>50608431</t>
  </si>
  <si>
    <t>Сибирцевское 2-е</t>
  </si>
  <si>
    <t>50608434</t>
  </si>
  <si>
    <t>Тартасское</t>
  </si>
  <si>
    <t>50608437</t>
  </si>
  <si>
    <t>Туруновское</t>
  </si>
  <si>
    <t>50608440</t>
  </si>
  <si>
    <t>Урезское</t>
  </si>
  <si>
    <t>50608443</t>
  </si>
  <si>
    <t>Усть-Ламенское</t>
  </si>
  <si>
    <t>50608447</t>
  </si>
  <si>
    <t>Филошенский сельсовет</t>
  </si>
  <si>
    <t>50608449</t>
  </si>
  <si>
    <t>городской округ</t>
  </si>
  <si>
    <t>Баклушевское</t>
  </si>
  <si>
    <t>50610402</t>
  </si>
  <si>
    <t>Волчанское</t>
  </si>
  <si>
    <t>50610404</t>
  </si>
  <si>
    <t>Ильинское</t>
  </si>
  <si>
    <t>50610410</t>
  </si>
  <si>
    <t>Индерское</t>
  </si>
  <si>
    <t>50610413</t>
  </si>
  <si>
    <t>Комарьевское</t>
  </si>
  <si>
    <t>50610416</t>
  </si>
  <si>
    <t>Красногривенское</t>
  </si>
  <si>
    <t>50610419</t>
  </si>
  <si>
    <t>Согорнское</t>
  </si>
  <si>
    <t>50610422</t>
  </si>
  <si>
    <t>Суздальское</t>
  </si>
  <si>
    <t>50610425</t>
  </si>
  <si>
    <t>Травнинское</t>
  </si>
  <si>
    <t>50610428</t>
  </si>
  <si>
    <t>Утянское</t>
  </si>
  <si>
    <t>50610431</t>
  </si>
  <si>
    <t>Шагальское</t>
  </si>
  <si>
    <t>50610433</t>
  </si>
  <si>
    <t>50610434</t>
  </si>
  <si>
    <t>Верх-Коенское</t>
  </si>
  <si>
    <t>50615404</t>
  </si>
  <si>
    <t>Гилевское</t>
  </si>
  <si>
    <t>50615407</t>
  </si>
  <si>
    <t>Гусельниковское</t>
  </si>
  <si>
    <t>50615410</t>
  </si>
  <si>
    <t>Легостаевское</t>
  </si>
  <si>
    <t>50615416</t>
  </si>
  <si>
    <t>городское поселение, в состав которого входит поселок</t>
  </si>
  <si>
    <t>Степное</t>
  </si>
  <si>
    <t>50615425</t>
  </si>
  <si>
    <t>Усть-Чемское</t>
  </si>
  <si>
    <t>50615434</t>
  </si>
  <si>
    <t>Чернореченское</t>
  </si>
  <si>
    <t>50615437</t>
  </si>
  <si>
    <t>Шибковское</t>
  </si>
  <si>
    <t>50615440</t>
  </si>
  <si>
    <t>муниципальный округ</t>
  </si>
  <si>
    <t>Беленское</t>
  </si>
  <si>
    <t>50617402</t>
  </si>
  <si>
    <t>Троицкое</t>
  </si>
  <si>
    <t>50617422</t>
  </si>
  <si>
    <t>Хорошинское</t>
  </si>
  <si>
    <t>50617425</t>
  </si>
  <si>
    <t>Алабугинское</t>
  </si>
  <si>
    <t>50619402</t>
  </si>
  <si>
    <t>50619407</t>
  </si>
  <si>
    <t>Карганское</t>
  </si>
  <si>
    <t>50619410</t>
  </si>
  <si>
    <t>Кубанское</t>
  </si>
  <si>
    <t>50619413</t>
  </si>
  <si>
    <t>Маршанское</t>
  </si>
  <si>
    <t>50619416</t>
  </si>
  <si>
    <t>Мусинское</t>
  </si>
  <si>
    <t>50619419</t>
  </si>
  <si>
    <t>Первомайское</t>
  </si>
  <si>
    <t>50619422</t>
  </si>
  <si>
    <t>Суминское</t>
  </si>
  <si>
    <t>50619425</t>
  </si>
  <si>
    <t>Форпост-Каргатское</t>
  </si>
  <si>
    <t>50619428</t>
  </si>
  <si>
    <t>Калининское</t>
  </si>
  <si>
    <t>50621404</t>
  </si>
  <si>
    <t>Кандауровское</t>
  </si>
  <si>
    <t>50621407</t>
  </si>
  <si>
    <t>Королевское</t>
  </si>
  <si>
    <t>50621410</t>
  </si>
  <si>
    <t>50621413</t>
  </si>
  <si>
    <t>Новотырышкинское</t>
  </si>
  <si>
    <t>50621416</t>
  </si>
  <si>
    <t>Пихтовское</t>
  </si>
  <si>
    <t>50621419</t>
  </si>
  <si>
    <t>Пономаревское</t>
  </si>
  <si>
    <t>50621422</t>
  </si>
  <si>
    <t>Сидоровское</t>
  </si>
  <si>
    <t>50621425</t>
  </si>
  <si>
    <t>Дупленское</t>
  </si>
  <si>
    <t>50623402</t>
  </si>
  <si>
    <t>Краснотальское</t>
  </si>
  <si>
    <t>50623404</t>
  </si>
  <si>
    <t>Кремлевское</t>
  </si>
  <si>
    <t>50623407</t>
  </si>
  <si>
    <t>Крутологовское</t>
  </si>
  <si>
    <t>50623410</t>
  </si>
  <si>
    <t>Леснополянское</t>
  </si>
  <si>
    <t>50623413</t>
  </si>
  <si>
    <t>50623416</t>
  </si>
  <si>
    <t>Овчинниковское</t>
  </si>
  <si>
    <t>50623418</t>
  </si>
  <si>
    <t>Поваренское</t>
  </si>
  <si>
    <t>50623419</t>
  </si>
  <si>
    <t>Федосихинское</t>
  </si>
  <si>
    <t>50623428</t>
  </si>
  <si>
    <t>Целинное</t>
  </si>
  <si>
    <t>50623431</t>
  </si>
  <si>
    <t>Чистопольское</t>
  </si>
  <si>
    <t>50623434</t>
  </si>
  <si>
    <t>Шагаловское</t>
  </si>
  <si>
    <t>50623437</t>
  </si>
  <si>
    <t>Ермаковское</t>
  </si>
  <si>
    <t>50625404</t>
  </si>
  <si>
    <t>Новорешетовское</t>
  </si>
  <si>
    <t>50625414</t>
  </si>
  <si>
    <t>Новоцелинное</t>
  </si>
  <si>
    <t>50625412</t>
  </si>
  <si>
    <t>50625416</t>
  </si>
  <si>
    <t>Аксенихинское</t>
  </si>
  <si>
    <t>50627402</t>
  </si>
  <si>
    <t>Казанакское</t>
  </si>
  <si>
    <t>50627408</t>
  </si>
  <si>
    <t>Коневское</t>
  </si>
  <si>
    <t>50627413</t>
  </si>
  <si>
    <t>Лобинское</t>
  </si>
  <si>
    <t>50627419</t>
  </si>
  <si>
    <t>Лотошанское</t>
  </si>
  <si>
    <t>50627420</t>
  </si>
  <si>
    <t>Нижнечеремошинское</t>
  </si>
  <si>
    <t>50627428</t>
  </si>
  <si>
    <t>50627431</t>
  </si>
  <si>
    <t>Половинское</t>
  </si>
  <si>
    <t>50627437</t>
  </si>
  <si>
    <t>Полойское</t>
  </si>
  <si>
    <t>50627440</t>
  </si>
  <si>
    <t>Балманское</t>
  </si>
  <si>
    <t>50630404</t>
  </si>
  <si>
    <t>Булатовское</t>
  </si>
  <si>
    <t>50630407</t>
  </si>
  <si>
    <t>Верх-Ичинское</t>
  </si>
  <si>
    <t>50630410</t>
  </si>
  <si>
    <t>Горбуновское</t>
  </si>
  <si>
    <t>50630416</t>
  </si>
  <si>
    <t>Зоновское</t>
  </si>
  <si>
    <t>50630419</t>
  </si>
  <si>
    <t>Камское</t>
  </si>
  <si>
    <t>50630422</t>
  </si>
  <si>
    <t>Новоичинское</t>
  </si>
  <si>
    <t>50630431</t>
  </si>
  <si>
    <t>50630434</t>
  </si>
  <si>
    <t>Осиновское</t>
  </si>
  <si>
    <t>50630437</t>
  </si>
  <si>
    <t>Сергинское</t>
  </si>
  <si>
    <t>50630443</t>
  </si>
  <si>
    <t>Чумаковское</t>
  </si>
  <si>
    <t>50630446</t>
  </si>
  <si>
    <t>Благовещенское</t>
  </si>
  <si>
    <t>50632401</t>
  </si>
  <si>
    <t>Вишневское</t>
  </si>
  <si>
    <t>50632402</t>
  </si>
  <si>
    <t>Копкульское</t>
  </si>
  <si>
    <t>50632404</t>
  </si>
  <si>
    <t>Ленинское</t>
  </si>
  <si>
    <t>50632407</t>
  </si>
  <si>
    <t>Лягушинское</t>
  </si>
  <si>
    <t>50632410</t>
  </si>
  <si>
    <t>Медяковское</t>
  </si>
  <si>
    <t>50632413</t>
  </si>
  <si>
    <t>Метелевское</t>
  </si>
  <si>
    <t>50632416</t>
  </si>
  <si>
    <t>Новоключевское</t>
  </si>
  <si>
    <t>50632419</t>
  </si>
  <si>
    <t>50632422</t>
  </si>
  <si>
    <t>Рождественское</t>
  </si>
  <si>
    <t>50632428</t>
  </si>
  <si>
    <t>Стеклянское</t>
  </si>
  <si>
    <t>50632434</t>
  </si>
  <si>
    <t>Чаинское</t>
  </si>
  <si>
    <t>50632437</t>
  </si>
  <si>
    <t>Яркульское</t>
  </si>
  <si>
    <t>50632440</t>
  </si>
  <si>
    <t>Березовское</t>
  </si>
  <si>
    <t>50634402</t>
  </si>
  <si>
    <t>Большереченское</t>
  </si>
  <si>
    <t>50634404</t>
  </si>
  <si>
    <t>Вараксинское</t>
  </si>
  <si>
    <t>50634407</t>
  </si>
  <si>
    <t>Верх-Майзасское</t>
  </si>
  <si>
    <t>50634410</t>
  </si>
  <si>
    <t>Верх-Таркское</t>
  </si>
  <si>
    <t>50634413</t>
  </si>
  <si>
    <t>Заливинское</t>
  </si>
  <si>
    <t>50634419</t>
  </si>
  <si>
    <t>Колбасинское</t>
  </si>
  <si>
    <t>50634422</t>
  </si>
  <si>
    <t>Крутихинское</t>
  </si>
  <si>
    <t>50634425</t>
  </si>
  <si>
    <t>Кулябинское</t>
  </si>
  <si>
    <t>50634428</t>
  </si>
  <si>
    <t>Малокрасноярское</t>
  </si>
  <si>
    <t>50634434</t>
  </si>
  <si>
    <t>Новомайзасское</t>
  </si>
  <si>
    <t>50634437</t>
  </si>
  <si>
    <t>Новочекинское</t>
  </si>
  <si>
    <t>50634440</t>
  </si>
  <si>
    <t>50634443</t>
  </si>
  <si>
    <t>Сергеевское</t>
  </si>
  <si>
    <t>50634446</t>
  </si>
  <si>
    <t>50634449</t>
  </si>
  <si>
    <t>Балтинское</t>
  </si>
  <si>
    <t>50638402</t>
  </si>
  <si>
    <t>Ташаринское</t>
  </si>
  <si>
    <t>50638422</t>
  </si>
  <si>
    <t>50640404</t>
  </si>
  <si>
    <t>Плотниковское</t>
  </si>
  <si>
    <t>50640437</t>
  </si>
  <si>
    <t>50642403</t>
  </si>
  <si>
    <t>Вагайцевское</t>
  </si>
  <si>
    <t>50642401</t>
  </si>
  <si>
    <t>Верх-Алеусское</t>
  </si>
  <si>
    <t>50642402</t>
  </si>
  <si>
    <t>Верх-Чикское</t>
  </si>
  <si>
    <t>50642405</t>
  </si>
  <si>
    <t>Кирзинское</t>
  </si>
  <si>
    <t>50642407</t>
  </si>
  <si>
    <t>Козихинское</t>
  </si>
  <si>
    <t>50642410</t>
  </si>
  <si>
    <t>Красноярское</t>
  </si>
  <si>
    <t>50642413</t>
  </si>
  <si>
    <t>Новошарапское</t>
  </si>
  <si>
    <t>50642420</t>
  </si>
  <si>
    <t>Петровское</t>
  </si>
  <si>
    <t>50642419</t>
  </si>
  <si>
    <t>Пролетарское</t>
  </si>
  <si>
    <t>50642422</t>
  </si>
  <si>
    <t>Рогалевское</t>
  </si>
  <si>
    <t>50642423</t>
  </si>
  <si>
    <t>Спиринское</t>
  </si>
  <si>
    <t>50642425</t>
  </si>
  <si>
    <t>Усть-Луковское</t>
  </si>
  <si>
    <t>50642428</t>
  </si>
  <si>
    <t>Устюжанинское</t>
  </si>
  <si>
    <t>50642431</t>
  </si>
  <si>
    <t>Филипповское</t>
  </si>
  <si>
    <t>50642434</t>
  </si>
  <si>
    <t>Чингисское</t>
  </si>
  <si>
    <t>50642437</t>
  </si>
  <si>
    <t>Шайдуровское</t>
  </si>
  <si>
    <t>50642440</t>
  </si>
  <si>
    <t>Биазинское</t>
  </si>
  <si>
    <t>50644404</t>
  </si>
  <si>
    <t>Верх-Красноярское</t>
  </si>
  <si>
    <t>50644407</t>
  </si>
  <si>
    <t>Гражданцевское</t>
  </si>
  <si>
    <t>50644410</t>
  </si>
  <si>
    <t>Потюкановское</t>
  </si>
  <si>
    <t>50644422</t>
  </si>
  <si>
    <t>Болтовское</t>
  </si>
  <si>
    <t>50648407</t>
  </si>
  <si>
    <t>Каргаполовское</t>
  </si>
  <si>
    <t>50648419</t>
  </si>
  <si>
    <t>Ключиковское</t>
  </si>
  <si>
    <t>50648422</t>
  </si>
  <si>
    <t>Малышевское</t>
  </si>
  <si>
    <t>50648425</t>
  </si>
  <si>
    <t>Маюровское</t>
  </si>
  <si>
    <t>50648428</t>
  </si>
  <si>
    <t>Меретское</t>
  </si>
  <si>
    <t>50648430</t>
  </si>
  <si>
    <t>Мышланское</t>
  </si>
  <si>
    <t>50648432</t>
  </si>
  <si>
    <t>Шайдуровский</t>
  </si>
  <si>
    <t>50648434</t>
  </si>
  <si>
    <t>Казаткульское</t>
  </si>
  <si>
    <t>50650404</t>
  </si>
  <si>
    <t>Казачемысское</t>
  </si>
  <si>
    <t>50650407</t>
  </si>
  <si>
    <t>Киевское</t>
  </si>
  <si>
    <t>50650410</t>
  </si>
  <si>
    <t>Константиновское</t>
  </si>
  <si>
    <t>50650416</t>
  </si>
  <si>
    <t>Кочневское</t>
  </si>
  <si>
    <t>50650419</t>
  </si>
  <si>
    <t>50650420</t>
  </si>
  <si>
    <t>Никулинское</t>
  </si>
  <si>
    <t>50650425</t>
  </si>
  <si>
    <t>Новопокровское</t>
  </si>
  <si>
    <t>50650431</t>
  </si>
  <si>
    <t>50650433</t>
  </si>
  <si>
    <t>50650435</t>
  </si>
  <si>
    <t>Увальское</t>
  </si>
  <si>
    <t>50650440</t>
  </si>
  <si>
    <t>Ускюльское</t>
  </si>
  <si>
    <t>50650443</t>
  </si>
  <si>
    <t>Буготакское</t>
  </si>
  <si>
    <t>50652404</t>
  </si>
  <si>
    <t>Вассинское</t>
  </si>
  <si>
    <t>50652407</t>
  </si>
  <si>
    <t>Гутовское</t>
  </si>
  <si>
    <t>50652410</t>
  </si>
  <si>
    <t>Завьяловское</t>
  </si>
  <si>
    <t>50652413</t>
  </si>
  <si>
    <t>Заречное</t>
  </si>
  <si>
    <t>50652416</t>
  </si>
  <si>
    <t>Киикское</t>
  </si>
  <si>
    <t>50652422</t>
  </si>
  <si>
    <t>Коуракское</t>
  </si>
  <si>
    <t>50652428</t>
  </si>
  <si>
    <t>Кудельно-Ключевское</t>
  </si>
  <si>
    <t>50652431</t>
  </si>
  <si>
    <t>Кудринское</t>
  </si>
  <si>
    <t>50652433</t>
  </si>
  <si>
    <t>Лебедевское</t>
  </si>
  <si>
    <t>50652435</t>
  </si>
  <si>
    <t>Нечаевское</t>
  </si>
  <si>
    <t>50652439</t>
  </si>
  <si>
    <t>Репьевское</t>
  </si>
  <si>
    <t>50652438</t>
  </si>
  <si>
    <t>Степногутовское</t>
  </si>
  <si>
    <t>50652441</t>
  </si>
  <si>
    <t>Сурковское</t>
  </si>
  <si>
    <t>50652443</t>
  </si>
  <si>
    <t>Усть-Каменское</t>
  </si>
  <si>
    <t>50652446</t>
  </si>
  <si>
    <t>Чемское</t>
  </si>
  <si>
    <t>50652449</t>
  </si>
  <si>
    <t>Шахтинское</t>
  </si>
  <si>
    <t>50652452</t>
  </si>
  <si>
    <t>50655402</t>
  </si>
  <si>
    <t>Камышевское</t>
  </si>
  <si>
    <t>50655407</t>
  </si>
  <si>
    <t>Козинское</t>
  </si>
  <si>
    <t>50655410</t>
  </si>
  <si>
    <t>Кушаговское</t>
  </si>
  <si>
    <t>50655413</t>
  </si>
  <si>
    <t>Новоникольское</t>
  </si>
  <si>
    <t>50655416</t>
  </si>
  <si>
    <t>Новосилишинское</t>
  </si>
  <si>
    <t>50655419</t>
  </si>
  <si>
    <t>Побединское</t>
  </si>
  <si>
    <t>50655422</t>
  </si>
  <si>
    <t>Угуйское</t>
  </si>
  <si>
    <t>50655424</t>
  </si>
  <si>
    <t>Яркуль-Матюшкинское</t>
  </si>
  <si>
    <t>50655428</t>
  </si>
  <si>
    <t>Яркульский сельсовет</t>
  </si>
  <si>
    <t>50655431</t>
  </si>
  <si>
    <t>Отреченское</t>
  </si>
  <si>
    <t>50656416</t>
  </si>
  <si>
    <t>Безменовское</t>
  </si>
  <si>
    <t>50657402</t>
  </si>
  <si>
    <t>Бочкаревское</t>
  </si>
  <si>
    <t>50657404</t>
  </si>
  <si>
    <t>Верх-Мильтюшинское</t>
  </si>
  <si>
    <t>50657407</t>
  </si>
  <si>
    <t>Искровское</t>
  </si>
  <si>
    <t>50657409</t>
  </si>
  <si>
    <t>50657410</t>
  </si>
  <si>
    <t>50657413</t>
  </si>
  <si>
    <t>Медведское</t>
  </si>
  <si>
    <t>50657416</t>
  </si>
  <si>
    <t>Барабо-Юдинское</t>
  </si>
  <si>
    <t>50658402</t>
  </si>
  <si>
    <t>Варваровское</t>
  </si>
  <si>
    <t>50658403</t>
  </si>
  <si>
    <t>Елизаветинское</t>
  </si>
  <si>
    <t>50658404</t>
  </si>
  <si>
    <t>Ишимское</t>
  </si>
  <si>
    <t>50658408</t>
  </si>
  <si>
    <t>Новокрасненское</t>
  </si>
  <si>
    <t>50658410</t>
  </si>
  <si>
    <t>Новокулындинское</t>
  </si>
  <si>
    <t>50658411</t>
  </si>
  <si>
    <t>Новопесчанское</t>
  </si>
  <si>
    <t>50658413</t>
  </si>
  <si>
    <t>Ольгинское</t>
  </si>
  <si>
    <t>50658416</t>
  </si>
  <si>
    <t>50658419</t>
  </si>
  <si>
    <t>Польяновское</t>
  </si>
  <si>
    <t>50658422</t>
  </si>
  <si>
    <t>Прибрежное</t>
  </si>
  <si>
    <t>50658423</t>
  </si>
  <si>
    <t>Романовское</t>
  </si>
  <si>
    <t>50658425</t>
  </si>
  <si>
    <t>50658431</t>
  </si>
  <si>
    <t>Шипицинское</t>
  </si>
  <si>
    <t>50658434</t>
  </si>
  <si>
    <t>Большеникольское</t>
  </si>
  <si>
    <t>50659404</t>
  </si>
  <si>
    <t>Воздвиженское</t>
  </si>
  <si>
    <t>50659407</t>
  </si>
  <si>
    <t>Иткульское</t>
  </si>
  <si>
    <t>50659410</t>
  </si>
  <si>
    <t>Кабинетное</t>
  </si>
  <si>
    <t>50659413</t>
  </si>
  <si>
    <t>Каякское</t>
  </si>
  <si>
    <t>50659416</t>
  </si>
  <si>
    <t>Кокошинское</t>
  </si>
  <si>
    <t>50659419</t>
  </si>
  <si>
    <t>Куликовское</t>
  </si>
  <si>
    <t>50659422</t>
  </si>
  <si>
    <t>50659424</t>
  </si>
  <si>
    <t>50659425</t>
  </si>
  <si>
    <t>Серебрянское</t>
  </si>
  <si>
    <t>50659428</t>
  </si>
  <si>
    <t>Ужанихинское</t>
  </si>
  <si>
    <t>50659431</t>
  </si>
  <si>
    <t>Чикманское</t>
  </si>
  <si>
    <t>50659434</t>
  </si>
  <si>
    <t>Код диапазона:</t>
  </si>
  <si>
    <t>Название диапазона:</t>
  </si>
  <si>
    <t>Сфера регулирования:</t>
  </si>
  <si>
    <t>Подсфера:</t>
  </si>
  <si>
    <t>Тип информации в шаблоне:</t>
  </si>
  <si>
    <t>Состояние шаблона:</t>
  </si>
  <si>
    <t>Периодичность:</t>
  </si>
  <si>
    <t>"Геотип" шаблона:</t>
  </si>
  <si>
    <t>Тип шаблона:</t>
  </si>
  <si>
    <t>Заказчик:</t>
  </si>
  <si>
    <t>ps_sr</t>
  </si>
  <si>
    <t>Не определено</t>
  </si>
  <si>
    <t>ps_ti</t>
  </si>
  <si>
    <t>NETS</t>
  </si>
  <si>
    <t>водоотведение - очистка</t>
  </si>
  <si>
    <t>Статистический</t>
  </si>
  <si>
    <t>Проект</t>
  </si>
  <si>
    <t>Единовременный</t>
  </si>
  <si>
    <t>Региональный шаблон</t>
  </si>
  <si>
    <t>Атомарный</t>
  </si>
  <si>
    <t>РЭК</t>
  </si>
  <si>
    <t>Паспорт к шаблону</t>
  </si>
  <si>
    <t>ps_ssh</t>
  </si>
  <si>
    <t>Аэропорты</t>
  </si>
  <si>
    <t>водоотведение - передача</t>
  </si>
  <si>
    <t>Расчетный</t>
  </si>
  <si>
    <t>Утвержден</t>
  </si>
  <si>
    <t>Ежемесячный</t>
  </si>
  <si>
    <t>Муниципальный шаблон</t>
  </si>
  <si>
    <t>Сводный</t>
  </si>
  <si>
    <t>ФСТ</t>
  </si>
  <si>
    <t>ps_p</t>
  </si>
  <si>
    <t>Газ</t>
  </si>
  <si>
    <t>водоотведение - прием</t>
  </si>
  <si>
    <t>Обосновывающие материалы</t>
  </si>
  <si>
    <t>Ежеквартальный</t>
  </si>
  <si>
    <t>Шаблон от организации</t>
  </si>
  <si>
    <t>Экспертная организация</t>
  </si>
  <si>
    <t>1. Общие сведения</t>
  </si>
  <si>
    <t>ps_geo</t>
  </si>
  <si>
    <t>Железные дороги</t>
  </si>
  <si>
    <t>водоснабжение - очистка</t>
  </si>
  <si>
    <t>Ежегодный</t>
  </si>
  <si>
    <t>ps_tsh</t>
  </si>
  <si>
    <t>ЖКХ</t>
  </si>
  <si>
    <t>водоснабжение - передача</t>
  </si>
  <si>
    <t>Краткое наименование</t>
  </si>
  <si>
    <t>ps_psr</t>
  </si>
  <si>
    <t>Медицина</t>
  </si>
  <si>
    <t>водоснабжение - подъем</t>
  </si>
  <si>
    <t>Полное наименование</t>
  </si>
  <si>
    <t>ps_z</t>
  </si>
  <si>
    <t>Порты</t>
  </si>
  <si>
    <t>выработка ТС</t>
  </si>
  <si>
    <t xml:space="preserve">Сфера регулирования </t>
  </si>
  <si>
    <t>Связь</t>
  </si>
  <si>
    <t>выработка ТС в режиме комбинированной выработки</t>
  </si>
  <si>
    <t>Подсфера</t>
  </si>
  <si>
    <t>Транспорт</t>
  </si>
  <si>
    <t>выработка электрической энергии</t>
  </si>
  <si>
    <t>Состояние шаблона (Утвержден/Проект)</t>
  </si>
  <si>
    <t>Электроэнергетика</t>
  </si>
  <si>
    <t>выработка+передача+сбыт ТС</t>
  </si>
  <si>
    <t>Заказчик</t>
  </si>
  <si>
    <t>передача ТС</t>
  </si>
  <si>
    <t>Отчитывается</t>
  </si>
  <si>
    <t>передача ЭЭ</t>
  </si>
  <si>
    <t>Тип шаблона</t>
  </si>
  <si>
    <t>Если шаблон сводный, необходимо указать код атомарного шаблона для него:</t>
  </si>
  <si>
    <t>сбыт ТС</t>
  </si>
  <si>
    <t>Текущая версия</t>
  </si>
  <si>
    <t>сбыт ЭЭ</t>
  </si>
  <si>
    <t>ТБО</t>
  </si>
  <si>
    <t>2. Организационные</t>
  </si>
  <si>
    <t xml:space="preserve">Тип информации в шаблоне </t>
  </si>
  <si>
    <t>Ответственный регулятор (от заказчика)</t>
  </si>
  <si>
    <t>Ответственный специалист (от СМА)</t>
  </si>
  <si>
    <t>Ответственный программист (от СМА)</t>
  </si>
  <si>
    <t>Ответственные за сбор данных (от СМА)</t>
  </si>
  <si>
    <t>2.6</t>
  </si>
  <si>
    <t>Ответственные за сбор данных (от заказчика)</t>
  </si>
  <si>
    <t>3. Законодательство (методики, приказы, постановления ...)</t>
  </si>
  <si>
    <t>first</t>
  </si>
  <si>
    <t>Документ1</t>
  </si>
  <si>
    <t>end</t>
  </si>
  <si>
    <t>Добавить документ</t>
  </si>
  <si>
    <t>4. Периодичность</t>
  </si>
  <si>
    <t>4.1</t>
  </si>
  <si>
    <t>Периодичность</t>
  </si>
  <si>
    <t>Мониторинги(прошедшие и плановые)</t>
  </si>
  <si>
    <t>Дата начала</t>
  </si>
  <si>
    <t>Дата окончания</t>
  </si>
  <si>
    <t>Согласно (приказ, постановление, письмо)</t>
  </si>
  <si>
    <t>4.2.1</t>
  </si>
  <si>
    <t>Мониторинг1</t>
  </si>
  <si>
    <t>Добавить мониторинг</t>
  </si>
  <si>
    <t>5. Состав шаблона</t>
  </si>
  <si>
    <t>Лист</t>
  </si>
  <si>
    <t>Последняя дата изменений эскиза</t>
  </si>
  <si>
    <t>Состояние листа</t>
  </si>
  <si>
    <t>Наименование витрины для листа</t>
  </si>
  <si>
    <t>5.1.1</t>
  </si>
  <si>
    <t>Удалить</t>
  </si>
  <si>
    <t>5.1.2</t>
  </si>
  <si>
    <t>5.1.3</t>
  </si>
  <si>
    <t>5.1.4</t>
  </si>
  <si>
    <t>5.1.5</t>
  </si>
  <si>
    <t>5.1.6</t>
  </si>
  <si>
    <t>5.1.7</t>
  </si>
  <si>
    <t>5.1.8</t>
  </si>
  <si>
    <t>5.1.9</t>
  </si>
  <si>
    <t>5.1.10</t>
  </si>
  <si>
    <t>5.1.11</t>
  </si>
  <si>
    <t>5.1.12</t>
  </si>
  <si>
    <t>5.1.13</t>
  </si>
  <si>
    <t>5.1.14</t>
  </si>
  <si>
    <t>5.1.15</t>
  </si>
  <si>
    <t>5.1.16</t>
  </si>
  <si>
    <t>5.1.17</t>
  </si>
  <si>
    <t>Добавить лист</t>
  </si>
  <si>
    <t>6. Сроки и даты</t>
  </si>
  <si>
    <t>6.1.1</t>
  </si>
  <si>
    <t>Даты получения последних эскизов, от экспертов</t>
  </si>
  <si>
    <t>6.1.2</t>
  </si>
  <si>
    <t>Даты отправки шаблона на проверку</t>
  </si>
  <si>
    <t>6.1.3</t>
  </si>
  <si>
    <t>Предполагаемый срок сдачи шаблона в эксплуатацию</t>
  </si>
  <si>
    <t>7. Версии</t>
  </si>
  <si>
    <t>Версия</t>
  </si>
  <si>
    <t>Отличия от предыдущей</t>
  </si>
  <si>
    <t>7.1</t>
  </si>
  <si>
    <t>Добавить версию</t>
  </si>
  <si>
    <t>8. Дополнительно</t>
  </si>
  <si>
    <t>8.1</t>
  </si>
  <si>
    <t>Аналогичные("похожие") шаблоны</t>
  </si>
  <si>
    <t>8.2</t>
  </si>
  <si>
    <t>Особенности шаблона</t>
  </si>
  <si>
    <t>8.3</t>
  </si>
  <si>
    <t>Модуль на основе данного шаблона</t>
  </si>
  <si>
    <t>8.4</t>
  </si>
  <si>
    <t>Процедуры загрузки данных в витрины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</si>
</sst>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quot;р.&quot;_-;\-* #,##0.00&quot;р.&quot;_-;_-* &quot;-&quot;??&quot;р.&quot;_-;_-@_-"/>
    <numFmt numFmtId="165" formatCode="dd\.mm\.yyyy"/>
    <numFmt numFmtId="167" formatCode="_(* #,##0_);_(* \(#,##0\);_(* &quot;-&quot;_);_(@_)"/>
    <numFmt numFmtId="170" formatCode="_-* #,##0.00[$€-1]_-;\-* #,##0.00[$€-1]_-;_-* &quot;-&quot;??[$€-1]_-"/>
    <numFmt numFmtId="171" formatCode="_(* #,##0.00_);_(* \(#,##0.00\);_(* &quot;-&quot;??_);_(@_)"/>
    <numFmt numFmtId="172" formatCode="#,##0.0"/>
    <numFmt numFmtId="173" formatCode="#,##0.000"/>
    <numFmt numFmtId="174" formatCode="#,##0.0000"/>
  </numFmts>
  <fonts count="47">
    <font>
      <sz val="9"/>
      <color rgb="FF000000"/>
      <name val="Tahoma"/>
    </font>
    <font>
      <sz val="9"/>
      <name val="Tahoma"/>
    </font>
    <font>
      <sz val="11"/>
      <color indexed="0"/>
      <name val="Calibri"/>
      <family val="2"/>
    </font>
    <font>
      <sz val="12"/>
      <name val="Arial"/>
    </font>
    <font>
      <sz val="10"/>
      <name val="Helv"/>
    </font>
    <font>
      <sz val="8"/>
      <name val="Arial"/>
    </font>
    <font>
      <sz val="10"/>
      <name val="Arial Cyr"/>
    </font>
    <font>
      <sz val="8"/>
      <name val="Verdana"/>
    </font>
    <font>
      <sz val="10"/>
      <name val="Arial"/>
    </font>
    <font>
      <sz val="10"/>
      <name val="Times New Roman CYR"/>
    </font>
    <font>
      <u/>
      <sz val="9"/>
      <color theme="11"/>
      <name val="Tahoma"/>
    </font>
    <font>
      <sz val="8"/>
      <name val="Palatino"/>
    </font>
    <font>
      <u/>
      <sz val="10"/>
      <color rgb="FF800080"/>
      <name val="Arial Cyr"/>
    </font>
    <font>
      <u/>
      <sz val="10"/>
      <color rgb="FF0000FF"/>
      <name val="Arial Cyr"/>
    </font>
    <font>
      <sz val="8"/>
      <name val="Helv"/>
    </font>
    <font>
      <b/>
      <u/>
      <sz val="9"/>
      <color rgb="FF0000FF"/>
      <name val="Tahoma"/>
    </font>
    <font>
      <sz val="9"/>
      <color rgb="FFFFFFFF"/>
      <name val="Tahoma"/>
    </font>
    <font>
      <sz val="9"/>
      <color rgb="FFCC0000"/>
      <name val="Tahoma"/>
    </font>
    <font>
      <b/>
      <sz val="9"/>
      <color rgb="FF000000"/>
      <name val="Tahoma"/>
    </font>
    <font>
      <b/>
      <sz val="9"/>
      <name val="Tahoma"/>
    </font>
    <font>
      <sz val="10"/>
      <name val="Tahoma"/>
    </font>
    <font>
      <sz val="10"/>
      <color rgb="FFFFFFFF"/>
      <name val="Tahoma"/>
    </font>
    <font>
      <sz val="10"/>
      <color rgb="FFCC0000"/>
      <name val="Tahoma"/>
    </font>
    <font>
      <u/>
      <sz val="11"/>
      <color rgb="FFBCBCBC"/>
      <name val="Wingdings 2"/>
    </font>
    <font>
      <b/>
      <sz val="9"/>
      <color rgb="FF333399"/>
      <name val="Tahoma"/>
    </font>
    <font>
      <sz val="9"/>
      <color rgb="FF333399"/>
      <name val="Tahoma"/>
    </font>
    <font>
      <b/>
      <u/>
      <sz val="11"/>
      <color rgb="FF0000FF"/>
      <name val="Tahoma"/>
    </font>
    <font>
      <sz val="11"/>
      <color rgb="FF000000"/>
      <name val="Tahoma"/>
    </font>
    <font>
      <sz val="11"/>
      <color rgb="FFFFFFFF"/>
      <name val="Tahoma"/>
    </font>
    <font>
      <b/>
      <sz val="10"/>
      <name val="Tahoma"/>
    </font>
    <font>
      <u/>
      <sz val="20"/>
      <color rgb="FF003366"/>
      <name val="Tahoma"/>
    </font>
    <font>
      <b/>
      <sz val="10"/>
      <color rgb="FF000000"/>
      <name val="Tahoma"/>
    </font>
    <font>
      <sz val="11"/>
      <color rgb="FF000000"/>
      <name val="Marlett"/>
    </font>
    <font>
      <sz val="10"/>
      <color rgb="FF000000"/>
      <name val="Tahoma"/>
    </font>
    <font>
      <sz val="9"/>
      <color rgb="FF333333"/>
      <name val="Tahoma"/>
    </font>
    <font>
      <b/>
      <sz val="9"/>
      <color rgb="FF333333"/>
      <name val="Tahoma"/>
    </font>
    <font>
      <b/>
      <sz val="11"/>
      <name val="Tahoma"/>
    </font>
    <font>
      <sz val="9"/>
      <color rgb="FF999999"/>
      <name val="Tahoma"/>
    </font>
    <font>
      <b/>
      <sz val="9"/>
      <color rgb="FF999999"/>
      <name val="Tahoma"/>
    </font>
    <font>
      <b/>
      <u/>
      <sz val="9"/>
      <name val="Tahoma"/>
    </font>
    <font>
      <sz val="14"/>
      <color theme="0" tint="-0.34998626667073579"/>
      <name val="Calibri"/>
      <scheme val="minor"/>
    </font>
    <font>
      <sz val="9"/>
      <color theme="0"/>
      <name val="Tahoma"/>
    </font>
    <font>
      <sz val="11"/>
      <color rgb="FFBCBCBC"/>
      <name val="Wingdings 2"/>
    </font>
    <font>
      <sz val="9"/>
      <color theme="1" tint="0.34998626667073579"/>
      <name val="Tahoma"/>
    </font>
    <font>
      <u/>
      <sz val="9"/>
      <color theme="10"/>
      <name val="Tahoma"/>
    </font>
    <font>
      <u/>
      <sz val="9"/>
      <color rgb="FF333399"/>
      <name val="Tahoma"/>
    </font>
    <font>
      <sz val="9"/>
      <color rgb="FF000000"/>
      <name val="Tahoma"/>
      <family val="2"/>
    </font>
  </fonts>
  <fills count="16">
    <fill>
      <patternFill patternType="none"/>
    </fill>
    <fill>
      <patternFill patternType="gray125"/>
    </fill>
    <fill>
      <patternFill patternType="solid">
        <fgColor rgb="FFFFCC99"/>
      </patternFill>
    </fill>
    <fill>
      <patternFill patternType="solid">
        <fgColor rgb="FF00FF00"/>
      </patternFill>
    </fill>
    <fill>
      <patternFill patternType="solid">
        <fgColor rgb="FFFFFF99"/>
      </patternFill>
    </fill>
    <fill>
      <patternFill patternType="solid">
        <fgColor rgb="FFFFFFFF"/>
      </patternFill>
    </fill>
    <fill>
      <patternFill patternType="solid">
        <fgColor rgb="FFFFFFC0"/>
      </patternFill>
    </fill>
    <fill>
      <patternFill patternType="solid">
        <fgColor rgb="FFD7EAD3"/>
      </patternFill>
    </fill>
    <fill>
      <patternFill patternType="solid">
        <fgColor rgb="FFE3FAFD"/>
      </patternFill>
    </fill>
    <fill>
      <patternFill patternType="solid">
        <fgColor rgb="FF0066CC"/>
      </patternFill>
    </fill>
    <fill>
      <patternFill patternType="solid">
        <fgColor rgb="FFFFFF00"/>
      </patternFill>
    </fill>
    <fill>
      <patternFill patternType="lightDown">
        <fgColor rgb="FFBCBCBC"/>
      </patternFill>
    </fill>
    <fill>
      <patternFill patternType="solid">
        <fgColor rgb="FFD3DBDB"/>
      </patternFill>
    </fill>
    <fill>
      <patternFill patternType="solid">
        <fgColor rgb="FFCC0000"/>
      </patternFill>
    </fill>
    <fill>
      <patternFill patternType="solid">
        <fgColor theme="0" tint="-0.14999847407452621"/>
        <bgColor indexed="65"/>
      </patternFill>
    </fill>
    <fill>
      <patternFill patternType="solid">
        <fgColor rgb="FFBCBCBC"/>
      </patternFill>
    </fill>
  </fills>
  <borders count="55">
    <border>
      <left/>
      <right/>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BCBCBC"/>
      </left>
      <right style="thin">
        <color rgb="FFBCBCBC"/>
      </right>
      <top style="thin">
        <color rgb="FFBCBCBC"/>
      </top>
      <bottom style="thin">
        <color rgb="FFBCBCBC"/>
      </bottom>
      <diagonal/>
    </border>
    <border>
      <left style="thin">
        <color rgb="FFBCBCBC"/>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rgb="FFBCBCBC"/>
      </left>
      <right/>
      <top/>
      <bottom/>
      <diagonal/>
    </border>
    <border>
      <left style="thin">
        <color rgb="FFBCBCBC"/>
      </left>
      <right/>
      <top style="thin">
        <color rgb="FFBCBCBC"/>
      </top>
      <bottom/>
      <diagonal/>
    </border>
    <border>
      <left/>
      <right/>
      <top style="thin">
        <color rgb="FFBCBCBC"/>
      </top>
      <bottom/>
      <diagonal/>
    </border>
    <border>
      <left style="thin">
        <color rgb="FFBCBCBC"/>
      </left>
      <right/>
      <top/>
      <bottom style="thin">
        <color rgb="FFBCBCBC"/>
      </bottom>
      <diagonal/>
    </border>
    <border>
      <left/>
      <right/>
      <top/>
      <bottom style="thin">
        <color rgb="FFBCBCBC"/>
      </bottom>
      <diagonal/>
    </border>
    <border>
      <left/>
      <right/>
      <top style="thin">
        <color rgb="FFBCBCBC"/>
      </top>
      <bottom style="thin">
        <color rgb="FFBCBCBC"/>
      </bottom>
      <diagonal/>
    </border>
    <border>
      <left/>
      <right style="thin">
        <color rgb="FFBCBCBC"/>
      </right>
      <top style="thin">
        <color rgb="FFBCBCBC"/>
      </top>
      <bottom/>
      <diagonal/>
    </border>
    <border>
      <left/>
      <right style="thin">
        <color rgb="FFBCBCBC"/>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BCBCBC"/>
      </left>
      <right style="thin">
        <color rgb="FF999999"/>
      </right>
      <top style="thin">
        <color rgb="FFBCBCBC"/>
      </top>
      <bottom style="thin">
        <color rgb="FFBCBCBC"/>
      </bottom>
      <diagonal/>
    </border>
    <border>
      <left style="thin">
        <color rgb="FF999999"/>
      </left>
      <right style="thin">
        <color rgb="FF999999"/>
      </right>
      <top style="thin">
        <color rgb="FFBCBCBC"/>
      </top>
      <bottom style="thin">
        <color rgb="FFBCBCBC"/>
      </bottom>
      <diagonal/>
    </border>
    <border>
      <left style="thin">
        <color rgb="FF999999"/>
      </left>
      <right style="thin">
        <color rgb="FFBCBCBC"/>
      </right>
      <top style="thin">
        <color rgb="FFBCBCBC"/>
      </top>
      <bottom style="thin">
        <color rgb="FFBCBCBC"/>
      </bottom>
      <diagonal/>
    </border>
    <border>
      <left style="thin">
        <color rgb="FFBCBCBC"/>
      </left>
      <right style="thin">
        <color rgb="FFBCBCBC"/>
      </right>
      <top style="thin">
        <color rgb="FFBCBCBC"/>
      </top>
      <bottom style="thin">
        <color rgb="FF999999"/>
      </bottom>
      <diagonal/>
    </border>
    <border>
      <left style="thin">
        <color rgb="FFBCBCBC"/>
      </left>
      <right style="thin">
        <color rgb="FFBCBCBC"/>
      </right>
      <top style="thin">
        <color rgb="FF999999"/>
      </top>
      <bottom style="thin">
        <color rgb="FFBCBCBC"/>
      </bottom>
      <diagonal/>
    </border>
    <border>
      <left style="thin">
        <color rgb="FFBCBCBC"/>
      </left>
      <right style="thin">
        <color rgb="FFBCBCBC"/>
      </right>
      <top style="thin">
        <color rgb="FFBCBCBC"/>
      </top>
      <bottom/>
      <diagonal/>
    </border>
    <border>
      <left style="thin">
        <color rgb="FFBCBCBC"/>
      </left>
      <right style="thin">
        <color rgb="FFBCBCBC"/>
      </right>
      <top/>
      <bottom style="thin">
        <color rgb="FFBCBCBC"/>
      </bottom>
      <diagonal/>
    </border>
    <border>
      <left style="thin">
        <color rgb="FF333333"/>
      </left>
      <right style="thin">
        <color rgb="FF333333"/>
      </right>
      <top style="thin">
        <color rgb="FF333333"/>
      </top>
      <bottom style="thin">
        <color rgb="FF333333"/>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2">
    <xf numFmtId="49" fontId="0" fillId="0" borderId="0" applyFill="0" applyBorder="0">
      <alignment vertical="top"/>
    </xf>
    <xf numFmtId="0" fontId="3" fillId="0" borderId="0" applyFill="0" applyBorder="0">
      <alignment vertical="top"/>
    </xf>
    <xf numFmtId="0" fontId="4" fillId="0" borderId="0" applyFill="0" applyBorder="0"/>
    <xf numFmtId="170" fontId="4" fillId="0" borderId="0" applyFill="0" applyBorder="0"/>
    <xf numFmtId="38" fontId="5" fillId="0" borderId="0" applyFill="0" applyBorder="0">
      <alignment vertical="top"/>
    </xf>
    <xf numFmtId="164" fontId="2" fillId="0" borderId="0" applyFont="0" applyFill="0" applyBorder="0">
      <alignment vertical="top"/>
    </xf>
    <xf numFmtId="49" fontId="1" fillId="0" borderId="0" applyFill="0" applyBorder="0">
      <alignment vertical="top"/>
    </xf>
    <xf numFmtId="0" fontId="6" fillId="0" borderId="0" applyFill="0" applyBorder="0"/>
    <xf numFmtId="49" fontId="1" fillId="3" borderId="0" applyBorder="0">
      <alignment vertical="top"/>
    </xf>
    <xf numFmtId="0" fontId="7" fillId="0" borderId="0" applyFill="0" applyBorder="0"/>
    <xf numFmtId="0" fontId="8" fillId="0" borderId="0" applyFill="0" applyBorder="0"/>
    <xf numFmtId="0" fontId="9" fillId="0" borderId="0" applyFill="0" applyBorder="0"/>
    <xf numFmtId="0" fontId="10" fillId="0" borderId="0" applyFill="0" applyBorder="0">
      <alignment vertical="top"/>
    </xf>
    <xf numFmtId="167" fontId="2" fillId="0" borderId="0" applyFont="0" applyFill="0" applyBorder="0">
      <alignment vertical="top"/>
    </xf>
    <xf numFmtId="171" fontId="2" fillId="0" borderId="0" applyFont="0" applyFill="0" applyBorder="0">
      <alignment vertical="top"/>
    </xf>
    <xf numFmtId="172" fontId="1" fillId="4" borderId="0" applyBorder="0">
      <protection locked="0"/>
    </xf>
    <xf numFmtId="0" fontId="11" fillId="0" borderId="0" applyFill="0" applyBorder="0">
      <alignment vertical="center"/>
    </xf>
    <xf numFmtId="173" fontId="1" fillId="4" borderId="0" applyBorder="0">
      <protection locked="0"/>
    </xf>
    <xf numFmtId="174" fontId="1" fillId="4" borderId="0" applyBorder="0">
      <protection locked="0"/>
    </xf>
    <xf numFmtId="0" fontId="12" fillId="0" borderId="0" applyFill="0" applyBorder="0">
      <alignment vertical="top"/>
    </xf>
    <xf numFmtId="0" fontId="13" fillId="0" borderId="0" applyFill="0" applyBorder="0">
      <alignment vertical="top"/>
    </xf>
    <xf numFmtId="0" fontId="14" fillId="0" borderId="0" applyFill="0" applyBorder="0"/>
  </cellStyleXfs>
  <cellXfs count="394">
    <xf numFmtId="49" fontId="1" fillId="0" borderId="0" xfId="0" applyNumberFormat="1" applyFont="1">
      <alignment vertical="top"/>
    </xf>
    <xf numFmtId="0" fontId="29" fillId="0" borderId="0" xfId="7" applyFont="1" applyAlignment="1">
      <alignment vertical="center" wrapText="1"/>
    </xf>
    <xf numFmtId="49" fontId="1" fillId="0" borderId="0" xfId="6" applyNumberFormat="1" applyFont="1">
      <alignment vertical="top"/>
    </xf>
    <xf numFmtId="49" fontId="15" fillId="5" borderId="1" xfId="20" applyNumberFormat="1" applyFont="1" applyFill="1" applyBorder="1" applyAlignment="1">
      <alignment horizontal="center" vertical="center"/>
    </xf>
    <xf numFmtId="49" fontId="0" fillId="6" borderId="2" xfId="0" applyNumberFormat="1" applyFont="1" applyFill="1" applyBorder="1" applyAlignment="1" applyProtection="1">
      <alignment horizontal="center" vertical="center" wrapText="1"/>
      <protection locked="0"/>
    </xf>
    <xf numFmtId="49" fontId="16"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49" fontId="17" fillId="0" borderId="0" xfId="0" applyNumberFormat="1" applyFont="1" applyAlignment="1">
      <alignment vertical="center" wrapText="1"/>
    </xf>
    <xf numFmtId="49" fontId="1" fillId="0" borderId="0" xfId="0" applyNumberFormat="1" applyFont="1" applyAlignment="1">
      <alignment vertical="center" wrapText="1"/>
    </xf>
    <xf numFmtId="49" fontId="17" fillId="0" borderId="0" xfId="0" applyNumberFormat="1" applyFont="1" applyAlignment="1">
      <alignment horizontal="left" vertical="center" wrapText="1"/>
    </xf>
    <xf numFmtId="49" fontId="16" fillId="5" borderId="3" xfId="0" applyNumberFormat="1" applyFont="1" applyFill="1" applyBorder="1" applyAlignment="1">
      <alignment horizontal="center" vertical="center" wrapText="1"/>
    </xf>
    <xf numFmtId="49" fontId="1" fillId="5" borderId="4" xfId="0" applyNumberFormat="1" applyFont="1" applyFill="1" applyBorder="1" applyAlignment="1">
      <alignment vertical="center" wrapText="1"/>
    </xf>
    <xf numFmtId="49" fontId="1" fillId="5" borderId="5" xfId="0" applyNumberFormat="1" applyFont="1" applyFill="1" applyBorder="1" applyAlignment="1">
      <alignment vertical="center" wrapText="1"/>
    </xf>
    <xf numFmtId="49" fontId="16" fillId="5" borderId="1" xfId="0" applyNumberFormat="1" applyFont="1" applyFill="1" applyBorder="1" applyAlignment="1">
      <alignment horizontal="center" vertical="center" wrapText="1"/>
    </xf>
    <xf numFmtId="49" fontId="1" fillId="5" borderId="6" xfId="0" applyNumberFormat="1" applyFont="1" applyFill="1" applyBorder="1" applyAlignment="1">
      <alignment vertical="center" wrapText="1"/>
    </xf>
    <xf numFmtId="49" fontId="1" fillId="5" borderId="0" xfId="0" applyNumberFormat="1" applyFont="1" applyFill="1" applyAlignment="1">
      <alignment vertical="center" wrapText="1"/>
    </xf>
    <xf numFmtId="49" fontId="1" fillId="5" borderId="7" xfId="0" applyNumberFormat="1" applyFont="1" applyFill="1" applyBorder="1" applyAlignment="1">
      <alignment horizontal="center" vertical="center" wrapText="1"/>
    </xf>
    <xf numFmtId="49" fontId="1" fillId="5" borderId="8"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49" fontId="0" fillId="0" borderId="0" xfId="0" applyNumberFormat="1" applyFont="1" applyAlignment="1">
      <alignment vertical="center" wrapText="1"/>
    </xf>
    <xf numFmtId="49" fontId="0" fillId="0" borderId="8" xfId="0" applyNumberFormat="1" applyFont="1" applyBorder="1" applyAlignment="1">
      <alignment horizontal="center" vertical="center" wrapText="1"/>
    </xf>
    <xf numFmtId="49" fontId="1" fillId="5" borderId="9" xfId="0" applyNumberFormat="1" applyFont="1" applyFill="1" applyBorder="1" applyAlignment="1">
      <alignment horizontal="center" vertical="center" wrapText="1"/>
    </xf>
    <xf numFmtId="49" fontId="1" fillId="5" borderId="10" xfId="0" applyNumberFormat="1" applyFont="1" applyFill="1" applyBorder="1" applyAlignment="1">
      <alignment vertical="center" wrapText="1"/>
    </xf>
    <xf numFmtId="49" fontId="0" fillId="0" borderId="8" xfId="0" applyNumberFormat="1" applyFont="1" applyBorder="1" applyAlignment="1">
      <alignment vertical="center" wrapText="1"/>
    </xf>
    <xf numFmtId="49" fontId="0" fillId="0" borderId="10" xfId="0" applyNumberFormat="1" applyFont="1" applyBorder="1" applyAlignment="1">
      <alignment vertical="center" wrapText="1"/>
    </xf>
    <xf numFmtId="49" fontId="1" fillId="5" borderId="11" xfId="0" applyNumberFormat="1" applyFont="1" applyFill="1" applyBorder="1" applyAlignment="1">
      <alignment horizontal="center" vertical="center" wrapText="1"/>
    </xf>
    <xf numFmtId="49" fontId="0" fillId="0" borderId="12" xfId="0" applyNumberFormat="1" applyFont="1" applyBorder="1" applyAlignment="1">
      <alignment vertical="center" wrapText="1"/>
    </xf>
    <xf numFmtId="49" fontId="1" fillId="5" borderId="13" xfId="0" applyNumberFormat="1" applyFont="1" applyFill="1" applyBorder="1" applyAlignment="1">
      <alignment horizontal="center" vertical="center" wrapText="1"/>
    </xf>
    <xf numFmtId="49" fontId="18" fillId="0" borderId="14" xfId="0" applyNumberFormat="1" applyFont="1" applyBorder="1" applyAlignment="1">
      <alignment horizontal="center" vertical="center" wrapText="1"/>
    </xf>
    <xf numFmtId="49" fontId="19" fillId="0" borderId="14" xfId="0" applyNumberFormat="1" applyFont="1" applyBorder="1" applyAlignment="1">
      <alignment horizontal="center" vertical="center" wrapText="1"/>
    </xf>
    <xf numFmtId="49" fontId="0" fillId="0" borderId="7" xfId="0" applyNumberFormat="1" applyFont="1" applyBorder="1" applyAlignment="1">
      <alignment vertical="center" wrapText="1"/>
    </xf>
    <xf numFmtId="49" fontId="1" fillId="5" borderId="8" xfId="0" applyNumberFormat="1" applyFont="1" applyFill="1" applyBorder="1" applyAlignment="1">
      <alignment horizontal="center" vertical="center" wrapText="1"/>
    </xf>
    <xf numFmtId="49" fontId="16" fillId="5" borderId="15" xfId="0" applyNumberFormat="1" applyFont="1" applyFill="1" applyBorder="1" applyAlignment="1">
      <alignment horizontal="center" vertical="center" wrapText="1"/>
    </xf>
    <xf numFmtId="49" fontId="1" fillId="5" borderId="16" xfId="0" applyNumberFormat="1" applyFont="1" applyFill="1" applyBorder="1" applyAlignment="1">
      <alignment vertical="center" wrapText="1"/>
    </xf>
    <xf numFmtId="49" fontId="1" fillId="5" borderId="17" xfId="0" applyNumberFormat="1" applyFont="1" applyFill="1" applyBorder="1" applyAlignment="1">
      <alignment vertical="center" wrapText="1"/>
    </xf>
    <xf numFmtId="0" fontId="19" fillId="7" borderId="8" xfId="10" applyFont="1" applyFill="1" applyBorder="1" applyAlignment="1">
      <alignment horizontal="center" vertical="center"/>
    </xf>
    <xf numFmtId="0" fontId="1" fillId="0" borderId="0" xfId="0" applyNumberFormat="1" applyFont="1" applyAlignment="1"/>
    <xf numFmtId="0" fontId="19" fillId="7" borderId="8" xfId="0" applyNumberFormat="1" applyFont="1" applyFill="1" applyBorder="1" applyAlignment="1">
      <alignment horizontal="center"/>
    </xf>
    <xf numFmtId="0" fontId="1" fillId="0" borderId="0" xfId="0" applyNumberFormat="1" applyFont="1" applyAlignment="1">
      <alignment horizontal="center"/>
    </xf>
    <xf numFmtId="0" fontId="1" fillId="0" borderId="0" xfId="10" applyFont="1"/>
    <xf numFmtId="0" fontId="1" fillId="0" borderId="0" xfId="10" applyFont="1" applyAlignment="1">
      <alignment horizontal="right"/>
    </xf>
    <xf numFmtId="49" fontId="1" fillId="6" borderId="8" xfId="0" applyNumberFormat="1" applyFont="1" applyFill="1" applyBorder="1" applyAlignment="1" applyProtection="1">
      <alignment horizontal="center" vertical="center" wrapText="1"/>
      <protection locked="0"/>
    </xf>
    <xf numFmtId="49" fontId="1" fillId="8" borderId="8" xfId="0" applyNumberFormat="1" applyFont="1" applyFill="1" applyBorder="1" applyAlignment="1" applyProtection="1">
      <alignment horizontal="center" vertical="center" wrapText="1"/>
      <protection locked="0"/>
    </xf>
    <xf numFmtId="49" fontId="1" fillId="6" borderId="8" xfId="0" applyNumberFormat="1" applyFont="1" applyFill="1" applyBorder="1" applyAlignment="1" applyProtection="1">
      <alignment vertical="center" wrapText="1"/>
      <protection locked="0"/>
    </xf>
    <xf numFmtId="49" fontId="1" fillId="0" borderId="0" xfId="0" applyNumberFormat="1" applyFont="1" applyAlignment="1"/>
    <xf numFmtId="0" fontId="1" fillId="0" borderId="0" xfId="0" applyNumberFormat="1" applyFont="1" applyAlignment="1"/>
    <xf numFmtId="49" fontId="1" fillId="0" borderId="0" xfId="0" applyNumberFormat="1" applyFont="1">
      <alignment vertical="top"/>
    </xf>
    <xf numFmtId="0" fontId="1" fillId="0" borderId="0" xfId="11" applyFont="1" applyAlignment="1">
      <alignment vertical="top" wrapText="1"/>
    </xf>
    <xf numFmtId="49" fontId="1" fillId="7" borderId="8" xfId="0" applyNumberFormat="1" applyFont="1" applyFill="1" applyBorder="1" applyAlignment="1">
      <alignment horizontal="center" vertical="top"/>
    </xf>
    <xf numFmtId="49" fontId="16" fillId="9" borderId="0" xfId="0" applyNumberFormat="1" applyFont="1" applyFill="1" applyAlignment="1">
      <alignment horizontal="center" vertical="top"/>
    </xf>
    <xf numFmtId="0" fontId="20" fillId="0" borderId="0" xfId="0" applyNumberFormat="1" applyFont="1" applyAlignment="1"/>
    <xf numFmtId="0" fontId="1" fillId="10" borderId="0" xfId="0" applyNumberFormat="1" applyFont="1" applyFill="1" applyAlignment="1">
      <alignment horizontal="right"/>
    </xf>
    <xf numFmtId="0" fontId="1" fillId="0" borderId="0" xfId="0" applyNumberFormat="1" applyFont="1" applyAlignment="1"/>
    <xf numFmtId="0" fontId="19" fillId="7" borderId="8" xfId="0" applyNumberFormat="1" applyFont="1" applyFill="1" applyBorder="1" applyAlignment="1">
      <alignment horizontal="center" wrapText="1"/>
    </xf>
    <xf numFmtId="49" fontId="1" fillId="0" borderId="0" xfId="0" applyNumberFormat="1" applyFont="1" applyAlignment="1"/>
    <xf numFmtId="0" fontId="16" fillId="0" borderId="0" xfId="0" applyNumberFormat="1" applyFont="1" applyAlignment="1"/>
    <xf numFmtId="0" fontId="1" fillId="0" borderId="0" xfId="0" applyNumberFormat="1" applyFont="1" applyAlignment="1"/>
    <xf numFmtId="49" fontId="16" fillId="0" borderId="0" xfId="0" applyNumberFormat="1" applyFont="1" applyAlignment="1"/>
    <xf numFmtId="49" fontId="1" fillId="0" borderId="0" xfId="6" applyNumberFormat="1" applyFont="1" applyAlignment="1">
      <alignment vertical="center"/>
    </xf>
    <xf numFmtId="49" fontId="1" fillId="0" borderId="0" xfId="6" applyNumberFormat="1" applyFont="1" applyAlignment="1">
      <alignment vertical="center" wrapText="1"/>
    </xf>
    <xf numFmtId="49" fontId="1" fillId="0" borderId="0" xfId="6" applyNumberFormat="1" applyFont="1" applyAlignment="1">
      <alignment horizontal="center" vertical="center" wrapText="1"/>
    </xf>
    <xf numFmtId="49" fontId="1" fillId="0" borderId="0" xfId="6" applyNumberFormat="1" applyFont="1" applyAlignment="1">
      <alignment vertical="center" wrapText="1"/>
    </xf>
    <xf numFmtId="0" fontId="21" fillId="0" borderId="0" xfId="0" applyNumberFormat="1" applyFont="1" applyAlignment="1">
      <alignment vertical="center"/>
    </xf>
    <xf numFmtId="0" fontId="21" fillId="0" borderId="0" xfId="0" applyNumberFormat="1" applyFont="1" applyAlignment="1">
      <alignment horizontal="left" vertical="center"/>
    </xf>
    <xf numFmtId="0" fontId="22" fillId="0" borderId="0" xfId="0" applyNumberFormat="1" applyFont="1" applyAlignment="1">
      <alignment vertical="center"/>
    </xf>
    <xf numFmtId="0" fontId="20" fillId="0" borderId="0" xfId="0" applyNumberFormat="1" applyFont="1" applyAlignment="1">
      <alignment vertical="center" wrapText="1"/>
    </xf>
    <xf numFmtId="0" fontId="16" fillId="0" borderId="0" xfId="0" applyNumberFormat="1" applyFont="1" applyAlignment="1">
      <alignment vertical="center"/>
    </xf>
    <xf numFmtId="0" fontId="1" fillId="0" borderId="0" xfId="0" applyNumberFormat="1" applyFont="1" applyAlignment="1">
      <alignment vertical="center"/>
    </xf>
    <xf numFmtId="0" fontId="1" fillId="5" borderId="0" xfId="0" applyNumberFormat="1" applyFont="1" applyFill="1" applyAlignment="1"/>
    <xf numFmtId="0" fontId="23" fillId="5" borderId="0" xfId="20" applyFont="1" applyFill="1" applyAlignment="1">
      <alignment horizontal="center" vertical="center" wrapText="1"/>
    </xf>
    <xf numFmtId="49" fontId="1" fillId="0" borderId="0" xfId="0" applyNumberFormat="1" applyFont="1">
      <alignment vertical="top"/>
    </xf>
    <xf numFmtId="0" fontId="1" fillId="5" borderId="0" xfId="9" applyFont="1" applyFill="1" applyAlignment="1">
      <alignment horizontal="right" vertical="center" wrapText="1"/>
    </xf>
    <xf numFmtId="0" fontId="1" fillId="5" borderId="0" xfId="9" applyFont="1" applyFill="1" applyAlignment="1">
      <alignment vertical="center" wrapText="1"/>
    </xf>
    <xf numFmtId="49" fontId="1" fillId="5" borderId="18" xfId="0" applyNumberFormat="1" applyFont="1" applyFill="1" applyBorder="1" applyAlignment="1">
      <alignment horizontal="center" vertical="center" wrapText="1"/>
    </xf>
    <xf numFmtId="49" fontId="1" fillId="6" borderId="18" xfId="0" applyNumberFormat="1" applyFont="1" applyFill="1" applyBorder="1" applyAlignment="1" applyProtection="1">
      <alignment horizontal="center" vertical="center"/>
      <protection locked="0"/>
    </xf>
    <xf numFmtId="1" fontId="19" fillId="7" borderId="18"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xf>
    <xf numFmtId="0" fontId="1" fillId="5" borderId="18" xfId="0" applyNumberFormat="1" applyFont="1" applyFill="1" applyBorder="1" applyAlignment="1">
      <alignment horizontal="center" vertical="center"/>
    </xf>
    <xf numFmtId="49" fontId="1" fillId="5" borderId="18" xfId="0" applyNumberFormat="1" applyFont="1" applyFill="1" applyBorder="1" applyAlignment="1">
      <alignment horizontal="left" vertical="center" wrapText="1" indent="1"/>
    </xf>
    <xf numFmtId="49" fontId="1" fillId="0" borderId="0" xfId="6" applyNumberFormat="1" applyFont="1" applyAlignment="1">
      <alignment horizontal="center" vertical="center"/>
    </xf>
    <xf numFmtId="0" fontId="1" fillId="5" borderId="18" xfId="0" applyNumberFormat="1" applyFont="1" applyFill="1" applyBorder="1" applyAlignment="1">
      <alignment horizontal="center" vertical="center"/>
    </xf>
    <xf numFmtId="1" fontId="1" fillId="5" borderId="18" xfId="0" applyNumberFormat="1" applyFont="1" applyFill="1" applyBorder="1" applyAlignment="1">
      <alignment horizontal="center" vertical="center"/>
    </xf>
    <xf numFmtId="49" fontId="1" fillId="5" borderId="18" xfId="0" applyNumberFormat="1" applyFont="1" applyFill="1" applyBorder="1" applyAlignment="1">
      <alignment horizontal="center" vertical="center" wrapText="1"/>
    </xf>
    <xf numFmtId="49" fontId="19" fillId="5" borderId="18" xfId="0" applyNumberFormat="1" applyFont="1" applyFill="1" applyBorder="1" applyAlignment="1">
      <alignment horizontal="center" vertical="center" wrapText="1"/>
    </xf>
    <xf numFmtId="0" fontId="19" fillId="7" borderId="8" xfId="0" applyNumberFormat="1" applyFont="1" applyFill="1" applyBorder="1" applyAlignment="1">
      <alignment horizontal="center" vertical="center" wrapText="1"/>
    </xf>
    <xf numFmtId="0" fontId="19" fillId="7" borderId="0" xfId="0" applyNumberFormat="1" applyFont="1" applyFill="1" applyAlignment="1">
      <alignment horizontal="center" vertical="center" wrapText="1"/>
    </xf>
    <xf numFmtId="49" fontId="1" fillId="5" borderId="20" xfId="0" applyNumberFormat="1" applyFont="1" applyFill="1" applyBorder="1" applyAlignment="1">
      <alignment horizontal="center" vertical="center"/>
    </xf>
    <xf numFmtId="49" fontId="1" fillId="6" borderId="20" xfId="0" applyNumberFormat="1" applyFont="1" applyFill="1" applyBorder="1" applyAlignment="1" applyProtection="1">
      <alignment horizontal="left" vertical="center" wrapText="1" indent="1"/>
      <protection locked="0"/>
    </xf>
    <xf numFmtId="49" fontId="24" fillId="11" borderId="21" xfId="6" applyNumberFormat="1" applyFont="1" applyFill="1" applyBorder="1" applyAlignment="1">
      <alignment horizontal="left" vertical="center"/>
    </xf>
    <xf numFmtId="49" fontId="25" fillId="11" borderId="22" xfId="6" applyNumberFormat="1" applyFont="1" applyFill="1" applyBorder="1" applyAlignment="1">
      <alignment horizontal="left" vertical="center"/>
    </xf>
    <xf numFmtId="0" fontId="1" fillId="0" borderId="0" xfId="0" applyNumberFormat="1" applyFont="1" applyAlignment="1">
      <alignment vertical="center" wrapText="1"/>
    </xf>
    <xf numFmtId="1" fontId="1" fillId="6" borderId="18" xfId="0" applyNumberFormat="1" applyFont="1" applyFill="1" applyBorder="1" applyAlignment="1" applyProtection="1">
      <alignment horizontal="center" vertical="center"/>
      <protection locked="0"/>
    </xf>
    <xf numFmtId="0" fontId="26" fillId="0" borderId="0" xfId="7" applyFont="1" applyAlignment="1">
      <alignment wrapText="1"/>
    </xf>
    <xf numFmtId="49" fontId="27" fillId="0" borderId="0" xfId="7" applyNumberFormat="1" applyFont="1" applyAlignment="1">
      <alignment wrapText="1"/>
    </xf>
    <xf numFmtId="49" fontId="27" fillId="0" borderId="0" xfId="7" applyNumberFormat="1" applyFont="1" applyAlignment="1">
      <alignment vertical="center" wrapText="1"/>
    </xf>
    <xf numFmtId="49" fontId="28" fillId="0" borderId="0" xfId="7" applyNumberFormat="1" applyFont="1" applyAlignment="1">
      <alignment wrapText="1"/>
    </xf>
    <xf numFmtId="0" fontId="29" fillId="0" borderId="0" xfId="7" applyFont="1" applyAlignment="1">
      <alignment horizontal="left" vertical="center" wrapText="1"/>
    </xf>
    <xf numFmtId="49" fontId="30" fillId="0" borderId="0" xfId="7" applyNumberFormat="1" applyFont="1" applyAlignment="1">
      <alignment wrapText="1"/>
    </xf>
    <xf numFmtId="0" fontId="20" fillId="0" borderId="0" xfId="7" applyFont="1" applyAlignment="1">
      <alignment horizontal="left" vertical="top" wrapText="1"/>
    </xf>
    <xf numFmtId="49" fontId="1" fillId="0" borderId="0" xfId="7" applyNumberFormat="1" applyFont="1" applyAlignment="1">
      <alignment vertical="top" wrapText="1"/>
    </xf>
    <xf numFmtId="0" fontId="27" fillId="0" borderId="0" xfId="7" applyFont="1" applyAlignment="1">
      <alignment wrapText="1"/>
    </xf>
    <xf numFmtId="0" fontId="31" fillId="0" borderId="0" xfId="7" applyFont="1" applyAlignment="1">
      <alignment horizontal="left" vertical="center" wrapText="1"/>
    </xf>
    <xf numFmtId="0" fontId="32" fillId="0" borderId="0" xfId="7" applyFont="1" applyAlignment="1">
      <alignment vertical="center" wrapText="1"/>
    </xf>
    <xf numFmtId="0" fontId="27" fillId="0" borderId="23" xfId="7" applyFont="1" applyBorder="1" applyAlignment="1">
      <alignment wrapText="1"/>
    </xf>
    <xf numFmtId="0" fontId="27" fillId="0" borderId="0" xfId="7" applyFont="1"/>
    <xf numFmtId="0" fontId="31" fillId="0" borderId="0" xfId="7" applyFont="1"/>
    <xf numFmtId="0" fontId="33" fillId="0" borderId="0" xfId="7" applyFont="1" applyAlignment="1">
      <alignment wrapText="1"/>
    </xf>
    <xf numFmtId="0" fontId="0" fillId="6" borderId="24" xfId="7" applyFont="1" applyFill="1" applyBorder="1" applyAlignment="1">
      <alignment horizontal="center" vertical="center" wrapText="1"/>
    </xf>
    <xf numFmtId="0" fontId="0" fillId="12" borderId="24" xfId="7" applyFont="1" applyFill="1" applyBorder="1" applyAlignment="1">
      <alignment horizontal="center" vertical="center" wrapText="1"/>
    </xf>
    <xf numFmtId="0" fontId="0" fillId="7" borderId="24" xfId="7" applyFont="1" applyFill="1" applyBorder="1" applyAlignment="1">
      <alignment horizontal="center" vertical="center" wrapText="1"/>
    </xf>
    <xf numFmtId="0" fontId="0" fillId="8" borderId="24" xfId="7" applyFont="1" applyFill="1" applyBorder="1" applyAlignment="1">
      <alignment horizontal="center" vertical="center" wrapText="1"/>
    </xf>
    <xf numFmtId="0" fontId="31" fillId="0" borderId="23" xfId="7" applyFont="1" applyBorder="1" applyAlignment="1">
      <alignment horizontal="left" vertical="center" wrapText="1"/>
    </xf>
    <xf numFmtId="0" fontId="31" fillId="0" borderId="25" xfId="7" applyFont="1" applyBorder="1" applyAlignment="1">
      <alignment horizontal="left" vertical="center" wrapText="1"/>
    </xf>
    <xf numFmtId="0" fontId="33" fillId="0" borderId="0" xfId="7" applyFont="1"/>
    <xf numFmtId="0" fontId="33" fillId="0" borderId="23" xfId="7" applyFont="1" applyBorder="1" applyAlignment="1">
      <alignment wrapText="1"/>
    </xf>
    <xf numFmtId="0" fontId="27" fillId="0" borderId="26" xfId="7" applyFont="1" applyBorder="1" applyAlignment="1">
      <alignment wrapText="1"/>
    </xf>
    <xf numFmtId="0" fontId="27" fillId="0" borderId="27" xfId="7" applyFont="1" applyBorder="1" applyAlignment="1">
      <alignment wrapText="1"/>
    </xf>
    <xf numFmtId="0" fontId="27" fillId="0" borderId="27" xfId="7" applyFont="1" applyBorder="1" applyAlignment="1">
      <alignment vertical="center" wrapText="1"/>
    </xf>
    <xf numFmtId="0" fontId="28" fillId="0" borderId="0" xfId="7" applyFont="1"/>
    <xf numFmtId="0" fontId="1" fillId="10" borderId="0" xfId="0" applyNumberFormat="1" applyFont="1" applyFill="1" applyAlignment="1">
      <alignment horizontal="center"/>
    </xf>
    <xf numFmtId="0" fontId="1" fillId="0" borderId="0" xfId="0" applyNumberFormat="1" applyFont="1" applyAlignment="1">
      <alignment horizontal="center"/>
    </xf>
    <xf numFmtId="0" fontId="1" fillId="0" borderId="0" xfId="0" applyNumberFormat="1" applyFont="1" applyAlignment="1">
      <alignment wrapText="1"/>
    </xf>
    <xf numFmtId="0" fontId="34" fillId="0" borderId="0" xfId="0" applyNumberFormat="1" applyFont="1" applyAlignment="1">
      <alignment wrapText="1"/>
    </xf>
    <xf numFmtId="0" fontId="34" fillId="5" borderId="0" xfId="0" applyNumberFormat="1" applyFont="1" applyFill="1" applyAlignment="1">
      <alignment wrapText="1"/>
    </xf>
    <xf numFmtId="0" fontId="35" fillId="5" borderId="0" xfId="0" applyNumberFormat="1" applyFont="1" applyFill="1" applyAlignment="1">
      <alignment horizontal="right"/>
    </xf>
    <xf numFmtId="0" fontId="1" fillId="5" borderId="0" xfId="0" applyNumberFormat="1" applyFont="1" applyFill="1" applyAlignment="1">
      <alignment wrapText="1"/>
    </xf>
    <xf numFmtId="0" fontId="36" fillId="5" borderId="0" xfId="0" applyNumberFormat="1" applyFont="1" applyFill="1" applyAlignment="1">
      <alignment vertical="center" wrapText="1"/>
    </xf>
    <xf numFmtId="0" fontId="19" fillId="5" borderId="0" xfId="0" applyNumberFormat="1" applyFont="1" applyFill="1" applyAlignment="1">
      <alignment vertical="center" wrapText="1"/>
    </xf>
    <xf numFmtId="0" fontId="1" fillId="0" borderId="0" xfId="0" applyNumberFormat="1" applyFont="1" applyAlignment="1">
      <alignment vertical="top" wrapText="1"/>
    </xf>
    <xf numFmtId="49" fontId="1" fillId="0" borderId="0" xfId="0" applyNumberFormat="1" applyFont="1">
      <alignment vertical="top"/>
    </xf>
    <xf numFmtId="49" fontId="1" fillId="5" borderId="0" xfId="9" applyNumberFormat="1" applyFont="1" applyFill="1" applyAlignment="1">
      <alignment horizontal="right" vertical="center" wrapText="1" indent="1"/>
    </xf>
    <xf numFmtId="0" fontId="1" fillId="5" borderId="0" xfId="0" applyNumberFormat="1" applyFont="1" applyFill="1" applyAlignment="1">
      <alignment vertical="center" wrapText="1"/>
    </xf>
    <xf numFmtId="0" fontId="1" fillId="5" borderId="0" xfId="0" applyNumberFormat="1" applyFont="1" applyFill="1" applyAlignment="1">
      <alignment horizontal="center" vertical="center" wrapText="1"/>
    </xf>
    <xf numFmtId="0" fontId="1" fillId="5" borderId="0" xfId="0" applyNumberFormat="1" applyFont="1" applyFill="1" applyAlignment="1">
      <alignment vertical="top" wrapText="1"/>
    </xf>
    <xf numFmtId="0" fontId="1" fillId="5" borderId="0" xfId="0" applyNumberFormat="1" applyFont="1" applyFill="1" applyAlignment="1">
      <alignment horizontal="right" vertical="center" wrapText="1" indent="1"/>
    </xf>
    <xf numFmtId="0" fontId="1" fillId="5" borderId="0" xfId="0" applyNumberFormat="1" applyFont="1" applyFill="1" applyAlignment="1">
      <alignment horizontal="center" wrapText="1"/>
    </xf>
    <xf numFmtId="49" fontId="1" fillId="5" borderId="0" xfId="0" applyNumberFormat="1" applyFont="1" applyFill="1" applyAlignment="1">
      <alignment vertical="center" wrapText="1"/>
    </xf>
    <xf numFmtId="49" fontId="1" fillId="6" borderId="20" xfId="0" applyNumberFormat="1" applyFont="1" applyFill="1" applyBorder="1" applyAlignment="1" applyProtection="1">
      <alignment horizontal="center" vertical="center" wrapText="1"/>
      <protection locked="0"/>
    </xf>
    <xf numFmtId="49" fontId="1" fillId="8" borderId="20" xfId="0" applyNumberFormat="1" applyFont="1" applyFill="1" applyBorder="1" applyAlignment="1" applyProtection="1">
      <alignment horizontal="center" vertical="center" wrapText="1"/>
      <protection locked="0"/>
    </xf>
    <xf numFmtId="49" fontId="1" fillId="0" borderId="0" xfId="0" applyNumberFormat="1" applyFont="1" applyAlignment="1">
      <alignment horizontal="center" vertical="center" wrapText="1"/>
    </xf>
    <xf numFmtId="49" fontId="1" fillId="5" borderId="0" xfId="0" applyNumberFormat="1" applyFont="1" applyFill="1" applyAlignment="1">
      <alignment horizontal="right" vertical="center" wrapText="1" indent="1"/>
    </xf>
    <xf numFmtId="49" fontId="1" fillId="5" borderId="0" xfId="0" applyNumberFormat="1" applyFont="1" applyFill="1" applyAlignment="1">
      <alignment horizontal="right" vertical="center" wrapText="1" indent="1"/>
    </xf>
    <xf numFmtId="49" fontId="1" fillId="5" borderId="0" xfId="9" applyNumberFormat="1" applyFont="1" applyFill="1" applyAlignment="1">
      <alignment horizontal="center" vertical="center" wrapText="1"/>
    </xf>
    <xf numFmtId="49" fontId="1" fillId="0" borderId="0" xfId="9" applyNumberFormat="1" applyFont="1" applyAlignment="1">
      <alignment horizontal="center" vertical="center" wrapText="1"/>
    </xf>
    <xf numFmtId="14" fontId="1" fillId="5" borderId="0" xfId="9" applyNumberFormat="1" applyFont="1" applyFill="1" applyAlignment="1">
      <alignment horizontal="center" vertical="center" wrapText="1"/>
    </xf>
    <xf numFmtId="49" fontId="1" fillId="0" borderId="0" xfId="0" applyNumberFormat="1" applyFont="1">
      <alignment vertical="top"/>
    </xf>
    <xf numFmtId="0" fontId="1" fillId="5" borderId="0" xfId="0" applyNumberFormat="1" applyFont="1" applyFill="1" applyAlignment="1">
      <alignment horizontal="right" vertical="center"/>
    </xf>
    <xf numFmtId="0" fontId="16" fillId="0" borderId="0" xfId="0" applyNumberFormat="1" applyFont="1" applyAlignment="1"/>
    <xf numFmtId="0" fontId="19" fillId="0" borderId="0" xfId="0" applyNumberFormat="1" applyFont="1" applyAlignment="1">
      <alignment vertical="center"/>
    </xf>
    <xf numFmtId="0" fontId="1" fillId="0" borderId="0" xfId="0" applyNumberFormat="1" applyFont="1" applyAlignment="1"/>
    <xf numFmtId="0" fontId="1" fillId="5" borderId="0" xfId="0" applyNumberFormat="1" applyFont="1" applyFill="1" applyAlignment="1"/>
    <xf numFmtId="0" fontId="19" fillId="5" borderId="0" xfId="0" applyNumberFormat="1" applyFont="1" applyFill="1" applyAlignment="1">
      <alignment horizontal="right" vertical="center"/>
    </xf>
    <xf numFmtId="49" fontId="37" fillId="0" borderId="0" xfId="0" applyNumberFormat="1" applyFont="1">
      <alignment vertical="top"/>
    </xf>
    <xf numFmtId="0" fontId="38" fillId="5" borderId="0" xfId="0" applyNumberFormat="1" applyFont="1" applyFill="1" applyAlignment="1">
      <alignment horizontal="center" vertical="center"/>
    </xf>
    <xf numFmtId="0" fontId="38" fillId="5" borderId="0" xfId="0" applyNumberFormat="1" applyFont="1" applyFill="1" applyAlignment="1">
      <alignment horizontal="center" vertical="center" wrapText="1"/>
    </xf>
    <xf numFmtId="49" fontId="1" fillId="0" borderId="20" xfId="0" applyNumberFormat="1" applyFont="1" applyBorder="1" applyAlignment="1">
      <alignment horizontal="center" vertical="center"/>
    </xf>
    <xf numFmtId="0" fontId="1" fillId="5" borderId="20" xfId="0" applyNumberFormat="1" applyFont="1" applyFill="1" applyBorder="1" applyAlignment="1">
      <alignment vertical="center" wrapText="1"/>
    </xf>
    <xf numFmtId="0" fontId="1" fillId="5" borderId="20" xfId="0" applyNumberFormat="1" applyFont="1" applyFill="1" applyBorder="1" applyAlignment="1">
      <alignment horizontal="center" vertical="center" wrapText="1"/>
    </xf>
    <xf numFmtId="49" fontId="1" fillId="6" borderId="20" xfId="0" applyNumberFormat="1" applyFont="1" applyFill="1" applyBorder="1" applyAlignment="1" applyProtection="1">
      <alignment horizontal="center" vertical="center"/>
      <protection locked="0"/>
    </xf>
    <xf numFmtId="3" fontId="1" fillId="6" borderId="20" xfId="0" applyNumberFormat="1" applyFont="1" applyFill="1" applyBorder="1" applyAlignment="1" applyProtection="1">
      <alignment horizontal="center" vertical="center"/>
      <protection locked="0"/>
    </xf>
    <xf numFmtId="1" fontId="1" fillId="5" borderId="20" xfId="0" applyNumberFormat="1" applyFont="1" applyFill="1" applyBorder="1" applyAlignment="1">
      <alignment horizontal="center" vertical="center"/>
    </xf>
    <xf numFmtId="49" fontId="1" fillId="5" borderId="20" xfId="0" applyNumberFormat="1" applyFont="1" applyFill="1" applyBorder="1" applyAlignment="1">
      <alignment horizontal="center" vertical="center"/>
    </xf>
    <xf numFmtId="0" fontId="1" fillId="5" borderId="20" xfId="0" applyNumberFormat="1" applyFont="1" applyFill="1" applyBorder="1" applyAlignment="1">
      <alignment horizontal="center" vertical="center"/>
    </xf>
    <xf numFmtId="3" fontId="19" fillId="7" borderId="20" xfId="0" applyNumberFormat="1" applyFont="1" applyFill="1" applyBorder="1" applyAlignment="1">
      <alignment horizontal="center" vertical="center"/>
    </xf>
    <xf numFmtId="49" fontId="19" fillId="0" borderId="21" xfId="0" applyNumberFormat="1" applyFont="1" applyBorder="1" applyAlignment="1">
      <alignment horizontal="center" vertical="center"/>
    </xf>
    <xf numFmtId="0" fontId="19" fillId="5" borderId="28" xfId="0" applyNumberFormat="1" applyFont="1" applyFill="1" applyBorder="1" applyAlignment="1">
      <alignment vertical="center" wrapText="1"/>
    </xf>
    <xf numFmtId="0" fontId="19" fillId="5" borderId="28" xfId="0" applyNumberFormat="1" applyFont="1" applyFill="1" applyBorder="1" applyAlignment="1">
      <alignment horizontal="center" vertical="center" wrapText="1"/>
    </xf>
    <xf numFmtId="49" fontId="1" fillId="5" borderId="28" xfId="0" applyNumberFormat="1" applyFont="1" applyFill="1" applyBorder="1" applyAlignment="1">
      <alignment horizontal="center" vertical="center"/>
    </xf>
    <xf numFmtId="3" fontId="1" fillId="5" borderId="28" xfId="0" applyNumberFormat="1" applyFont="1" applyFill="1" applyBorder="1" applyAlignment="1">
      <alignment horizontal="center" vertical="center"/>
    </xf>
    <xf numFmtId="1" fontId="1" fillId="5" borderId="28" xfId="0" applyNumberFormat="1" applyFont="1" applyFill="1" applyBorder="1" applyAlignment="1">
      <alignment horizontal="center" vertical="center"/>
    </xf>
    <xf numFmtId="1" fontId="1" fillId="5" borderId="22" xfId="0" applyNumberFormat="1" applyFont="1" applyFill="1" applyBorder="1" applyAlignment="1">
      <alignment horizontal="center" vertical="center"/>
    </xf>
    <xf numFmtId="49" fontId="19" fillId="0" borderId="20" xfId="0" applyNumberFormat="1" applyFont="1" applyBorder="1" applyAlignment="1">
      <alignment horizontal="center" vertical="center"/>
    </xf>
    <xf numFmtId="0" fontId="19" fillId="5" borderId="20" xfId="0" applyNumberFormat="1" applyFont="1" applyFill="1" applyBorder="1" applyAlignment="1">
      <alignment horizontal="left" vertical="center" wrapText="1" indent="1"/>
    </xf>
    <xf numFmtId="0" fontId="19" fillId="5" borderId="20" xfId="0" applyNumberFormat="1" applyFont="1" applyFill="1" applyBorder="1" applyAlignment="1">
      <alignment horizontal="center" vertical="center" wrapText="1"/>
    </xf>
    <xf numFmtId="0" fontId="1" fillId="5" borderId="20" xfId="0" applyNumberFormat="1" applyFont="1" applyFill="1" applyBorder="1" applyAlignment="1">
      <alignment horizontal="left" vertical="center" wrapText="1" indent="2"/>
    </xf>
    <xf numFmtId="3" fontId="1" fillId="5" borderId="20" xfId="0" applyNumberFormat="1" applyFont="1" applyFill="1" applyBorder="1" applyAlignment="1">
      <alignment horizontal="center" vertical="center"/>
    </xf>
    <xf numFmtId="49" fontId="1" fillId="11" borderId="21" xfId="0" applyNumberFormat="1" applyFont="1" applyFill="1" applyBorder="1" applyAlignment="1">
      <alignment horizontal="center" vertical="center"/>
    </xf>
    <xf numFmtId="0" fontId="39" fillId="11" borderId="28" xfId="20" applyFont="1" applyFill="1" applyBorder="1" applyAlignment="1">
      <alignment horizontal="center" vertical="center" wrapText="1"/>
    </xf>
    <xf numFmtId="0" fontId="1" fillId="11" borderId="28" xfId="0" applyNumberFormat="1" applyFont="1" applyFill="1" applyBorder="1" applyAlignment="1">
      <alignment vertical="center" wrapText="1"/>
    </xf>
    <xf numFmtId="3" fontId="1" fillId="11" borderId="28" xfId="0" applyNumberFormat="1" applyFont="1" applyFill="1" applyBorder="1" applyAlignment="1">
      <alignment vertical="center" wrapText="1"/>
    </xf>
    <xf numFmtId="0" fontId="1" fillId="11" borderId="22" xfId="0" applyNumberFormat="1" applyFont="1" applyFill="1" applyBorder="1" applyAlignment="1">
      <alignment vertical="center" wrapText="1"/>
    </xf>
    <xf numFmtId="0" fontId="1" fillId="5" borderId="20" xfId="0" applyNumberFormat="1" applyFont="1" applyFill="1" applyBorder="1" applyAlignment="1">
      <alignment horizontal="left" vertical="center" wrapText="1" indent="1"/>
    </xf>
    <xf numFmtId="0" fontId="19" fillId="5" borderId="28" xfId="0" applyNumberFormat="1" applyFont="1" applyFill="1" applyBorder="1" applyAlignment="1">
      <alignment horizontal="left" vertical="center" wrapText="1"/>
    </xf>
    <xf numFmtId="0" fontId="1" fillId="5" borderId="20" xfId="0" applyNumberFormat="1" applyFont="1" applyFill="1" applyBorder="1" applyAlignment="1">
      <alignment horizontal="center" vertical="center" wrapText="1"/>
    </xf>
    <xf numFmtId="3" fontId="19" fillId="6" borderId="20" xfId="0" applyNumberFormat="1" applyFont="1" applyFill="1" applyBorder="1" applyAlignment="1" applyProtection="1">
      <alignment horizontal="center" vertical="center"/>
      <protection locked="0"/>
    </xf>
    <xf numFmtId="0" fontId="1" fillId="5" borderId="21" xfId="0" applyNumberFormat="1" applyFont="1" applyFill="1" applyBorder="1" applyAlignment="1">
      <alignment horizontal="left" vertical="center" wrapText="1" indent="1"/>
    </xf>
    <xf numFmtId="0" fontId="1" fillId="5" borderId="28" xfId="0" applyNumberFormat="1" applyFont="1" applyFill="1" applyBorder="1" applyAlignment="1">
      <alignment horizontal="left" vertical="center" wrapText="1" indent="1"/>
    </xf>
    <xf numFmtId="3" fontId="19" fillId="5" borderId="28" xfId="0" applyNumberFormat="1" applyFont="1" applyFill="1" applyBorder="1" applyAlignment="1">
      <alignment horizontal="center" vertical="center"/>
    </xf>
    <xf numFmtId="1" fontId="19" fillId="5" borderId="22" xfId="0" applyNumberFormat="1" applyFont="1" applyFill="1" applyBorder="1" applyAlignment="1">
      <alignment horizontal="center" vertical="center"/>
    </xf>
    <xf numFmtId="0" fontId="1" fillId="5" borderId="20" xfId="0" applyNumberFormat="1" applyFont="1" applyFill="1" applyBorder="1" applyAlignment="1">
      <alignment horizontal="left" vertical="center" wrapText="1" indent="3"/>
    </xf>
    <xf numFmtId="0" fontId="1" fillId="5" borderId="28" xfId="0" applyNumberFormat="1" applyFont="1" applyFill="1" applyBorder="1" applyAlignment="1">
      <alignment horizontal="center" vertical="center" wrapText="1"/>
    </xf>
    <xf numFmtId="3" fontId="1" fillId="7" borderId="20" xfId="0" applyNumberFormat="1" applyFont="1" applyFill="1" applyBorder="1" applyAlignment="1">
      <alignment horizontal="center" vertical="center"/>
    </xf>
    <xf numFmtId="49" fontId="1" fillId="11" borderId="21" xfId="0" applyNumberFormat="1" applyFont="1" applyFill="1" applyBorder="1" applyAlignment="1">
      <alignment horizontal="left" vertical="center" indent="1"/>
    </xf>
    <xf numFmtId="0" fontId="15" fillId="11" borderId="28" xfId="20" applyFont="1" applyFill="1" applyBorder="1" applyAlignment="1">
      <alignment horizontal="left" vertical="center" wrapText="1"/>
    </xf>
    <xf numFmtId="0" fontId="38" fillId="5" borderId="0" xfId="0" applyNumberFormat="1" applyFont="1" applyFill="1" applyAlignment="1">
      <alignment horizontal="center" vertical="center" wrapText="1"/>
    </xf>
    <xf numFmtId="49" fontId="38" fillId="5" borderId="0" xfId="0" applyNumberFormat="1" applyFont="1" applyFill="1" applyAlignment="1">
      <alignment horizontal="center" vertical="center" wrapText="1"/>
    </xf>
    <xf numFmtId="49" fontId="37" fillId="5" borderId="0" xfId="0" applyNumberFormat="1" applyFont="1" applyFill="1" applyAlignment="1">
      <alignment horizontal="center" vertical="center" wrapText="1"/>
    </xf>
    <xf numFmtId="49" fontId="1" fillId="5" borderId="20" xfId="0" applyNumberFormat="1" applyFont="1" applyFill="1" applyBorder="1" applyAlignment="1">
      <alignment horizontal="center" vertical="center" wrapText="1"/>
    </xf>
    <xf numFmtId="0" fontId="1" fillId="5" borderId="20" xfId="0" applyNumberFormat="1" applyFont="1" applyFill="1" applyBorder="1" applyAlignment="1">
      <alignment horizontal="left" vertical="center" wrapText="1"/>
    </xf>
    <xf numFmtId="49" fontId="1" fillId="13" borderId="0" xfId="0" applyNumberFormat="1" applyFont="1" applyFill="1" applyProtection="1">
      <alignment vertical="top"/>
      <protection locked="0"/>
    </xf>
    <xf numFmtId="0" fontId="16" fillId="13" borderId="0" xfId="0" applyNumberFormat="1" applyFont="1" applyFill="1" applyProtection="1">
      <alignment vertical="top"/>
      <protection locked="0"/>
    </xf>
    <xf numFmtId="49" fontId="16" fillId="13" borderId="0" xfId="0" applyNumberFormat="1" applyFont="1" applyFill="1" applyProtection="1">
      <alignment vertical="top"/>
      <protection locked="0"/>
    </xf>
    <xf numFmtId="49" fontId="1" fillId="13" borderId="0" xfId="0" applyNumberFormat="1" applyFont="1" applyFill="1">
      <alignment vertical="top"/>
    </xf>
    <xf numFmtId="49" fontId="1" fillId="6" borderId="20" xfId="0" applyNumberFormat="1" applyFont="1" applyFill="1" applyBorder="1" applyAlignment="1" applyProtection="1">
      <alignment horizontal="left" vertical="center" wrapText="1" indent="2"/>
      <protection locked="0"/>
    </xf>
    <xf numFmtId="49" fontId="1" fillId="6" borderId="20" xfId="0" applyNumberFormat="1" applyFont="1" applyFill="1" applyBorder="1" applyAlignment="1" applyProtection="1">
      <alignment horizontal="center" vertical="center" wrapText="1"/>
      <protection locked="0"/>
    </xf>
    <xf numFmtId="49" fontId="1" fillId="6" borderId="20" xfId="0" applyNumberFormat="1" applyFont="1" applyFill="1" applyBorder="1" applyAlignment="1" applyProtection="1">
      <alignment horizontal="center" vertical="center" wrapText="1"/>
      <protection locked="0"/>
    </xf>
    <xf numFmtId="49" fontId="1" fillId="6" borderId="20" xfId="0" applyNumberFormat="1" applyFont="1" applyFill="1" applyBorder="1" applyAlignment="1" applyProtection="1">
      <alignment horizontal="center" vertical="center"/>
      <protection locked="0"/>
    </xf>
    <xf numFmtId="3" fontId="1" fillId="6" borderId="20" xfId="0" applyNumberFormat="1" applyFont="1" applyFill="1" applyBorder="1" applyAlignment="1" applyProtection="1">
      <alignment horizontal="center" vertical="center"/>
      <protection locked="0"/>
    </xf>
    <xf numFmtId="1" fontId="1" fillId="5" borderId="20" xfId="0" applyNumberFormat="1" applyFont="1" applyFill="1" applyBorder="1" applyAlignment="1">
      <alignment horizontal="center" vertical="center"/>
    </xf>
    <xf numFmtId="49" fontId="1" fillId="0" borderId="0" xfId="0" applyNumberFormat="1" applyFont="1" applyAlignment="1">
      <alignment horizontal="center" vertical="top"/>
    </xf>
    <xf numFmtId="0" fontId="1" fillId="0" borderId="0" xfId="0" applyNumberFormat="1" applyFont="1">
      <alignment vertical="top"/>
    </xf>
    <xf numFmtId="49" fontId="16" fillId="0" borderId="0" xfId="0" applyNumberFormat="1" applyFont="1">
      <alignment vertical="top"/>
    </xf>
    <xf numFmtId="49" fontId="1" fillId="13" borderId="0" xfId="0" applyNumberFormat="1" applyFont="1" applyFill="1" applyProtection="1">
      <alignment vertical="top"/>
      <protection locked="0"/>
    </xf>
    <xf numFmtId="49" fontId="1" fillId="13" borderId="0" xfId="0" applyNumberFormat="1" applyFont="1" applyFill="1" applyAlignment="1" applyProtection="1">
      <alignment horizontal="center" vertical="top"/>
      <protection locked="0"/>
    </xf>
    <xf numFmtId="0" fontId="1" fillId="13" borderId="0" xfId="0" applyNumberFormat="1" applyFont="1" applyFill="1" applyProtection="1">
      <alignment vertical="top"/>
      <protection locked="0"/>
    </xf>
    <xf numFmtId="49" fontId="1" fillId="8" borderId="20" xfId="0" applyNumberFormat="1" applyFont="1" applyFill="1" applyBorder="1" applyAlignment="1" applyProtection="1">
      <alignment horizontal="left" vertical="center" wrapText="1" indent="2"/>
      <protection locked="0"/>
    </xf>
    <xf numFmtId="0" fontId="1" fillId="5" borderId="20" xfId="0" applyNumberFormat="1" applyFont="1" applyFill="1" applyBorder="1" applyAlignment="1">
      <alignment horizontal="center" vertical="center"/>
    </xf>
    <xf numFmtId="3" fontId="19" fillId="7" borderId="20" xfId="0" applyNumberFormat="1" applyFont="1" applyFill="1" applyBorder="1" applyAlignment="1">
      <alignment horizontal="center" vertical="center"/>
    </xf>
    <xf numFmtId="49" fontId="1" fillId="6" borderId="20" xfId="0" applyNumberFormat="1" applyFont="1" applyFill="1" applyBorder="1" applyAlignment="1" applyProtection="1">
      <alignment horizontal="center" vertical="center"/>
      <protection locked="0"/>
    </xf>
    <xf numFmtId="49" fontId="1" fillId="5" borderId="28" xfId="0" applyNumberFormat="1" applyFont="1" applyFill="1" applyBorder="1" applyAlignment="1">
      <alignment horizontal="center" vertical="center"/>
    </xf>
    <xf numFmtId="1" fontId="1" fillId="5" borderId="28" xfId="0" applyNumberFormat="1" applyFont="1" applyFill="1" applyBorder="1" applyAlignment="1">
      <alignment horizontal="center" vertical="center"/>
    </xf>
    <xf numFmtId="1" fontId="19" fillId="5" borderId="28" xfId="0" applyNumberFormat="1" applyFont="1" applyFill="1" applyBorder="1" applyAlignment="1">
      <alignment horizontal="center" vertical="center"/>
    </xf>
    <xf numFmtId="0" fontId="1" fillId="5" borderId="22" xfId="0" applyNumberFormat="1" applyFont="1" applyFill="1" applyBorder="1" applyAlignment="1">
      <alignment horizontal="center" vertical="center"/>
    </xf>
    <xf numFmtId="3" fontId="1" fillId="7" borderId="20" xfId="0" applyNumberFormat="1" applyFont="1" applyFill="1" applyBorder="1" applyAlignment="1">
      <alignment horizontal="center" vertical="center"/>
    </xf>
    <xf numFmtId="49" fontId="1" fillId="5" borderId="20" xfId="0" applyNumberFormat="1" applyFont="1" applyFill="1" applyBorder="1" applyAlignment="1">
      <alignment horizontal="center" vertical="center"/>
    </xf>
    <xf numFmtId="49" fontId="1" fillId="6" borderId="20" xfId="0" applyNumberFormat="1" applyFont="1" applyFill="1" applyBorder="1" applyAlignment="1" applyProtection="1">
      <alignment horizontal="left" vertical="center" wrapText="1" indent="1"/>
      <protection locked="0"/>
    </xf>
    <xf numFmtId="0" fontId="16" fillId="0" borderId="0" xfId="0" applyNumberFormat="1" applyFont="1">
      <alignment vertical="top"/>
    </xf>
    <xf numFmtId="0" fontId="1" fillId="5" borderId="0" xfId="0" applyNumberFormat="1" applyFont="1" applyFill="1" applyAlignment="1">
      <alignment vertical="center" wrapText="1"/>
    </xf>
    <xf numFmtId="0" fontId="1" fillId="5" borderId="0" xfId="0" applyNumberFormat="1" applyFont="1" applyFill="1" applyAlignment="1">
      <alignment horizontal="right" vertical="center" wrapText="1" indent="1"/>
    </xf>
    <xf numFmtId="49" fontId="1" fillId="5" borderId="0" xfId="0" applyNumberFormat="1" applyFont="1" applyFill="1" applyAlignment="1">
      <alignment vertical="center" wrapText="1"/>
    </xf>
    <xf numFmtId="49" fontId="1" fillId="5" borderId="0" xfId="0" applyNumberFormat="1" applyFont="1" applyFill="1" applyAlignment="1">
      <alignment horizontal="right" vertical="center" wrapText="1" indent="1"/>
    </xf>
    <xf numFmtId="49" fontId="40" fillId="0" borderId="0" xfId="0" applyNumberFormat="1" applyFont="1" applyAlignment="1">
      <alignment horizontal="center" vertical="top"/>
    </xf>
    <xf numFmtId="0" fontId="1" fillId="5" borderId="0" xfId="0" applyNumberFormat="1" applyFont="1" applyFill="1" applyAlignment="1">
      <alignment horizontal="right" vertical="center" wrapText="1" indent="1"/>
    </xf>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6" fillId="0" borderId="0" xfId="0" applyNumberFormat="1" applyFont="1" applyAlignment="1"/>
    <xf numFmtId="49" fontId="1" fillId="0" borderId="0" xfId="0" applyNumberFormat="1" applyFont="1">
      <alignment vertical="top"/>
    </xf>
    <xf numFmtId="49" fontId="1" fillId="5" borderId="0" xfId="0" applyNumberFormat="1" applyFont="1" applyFill="1" applyAlignment="1">
      <alignment horizontal="center" vertical="center" wrapText="1"/>
    </xf>
    <xf numFmtId="0" fontId="45" fillId="11" borderId="28" xfId="20" applyFont="1" applyFill="1" applyBorder="1" applyAlignment="1">
      <alignment horizontal="left" vertical="center" wrapText="1"/>
    </xf>
    <xf numFmtId="49" fontId="37" fillId="0" borderId="0" xfId="6" applyNumberFormat="1" applyFont="1">
      <alignment vertical="top"/>
    </xf>
    <xf numFmtId="49" fontId="40" fillId="0" borderId="0" xfId="0" applyNumberFormat="1" applyFont="1" applyAlignment="1">
      <alignment horizontal="center" vertical="top"/>
    </xf>
    <xf numFmtId="49" fontId="1" fillId="7" borderId="8" xfId="6" applyNumberFormat="1" applyFont="1" applyFill="1" applyBorder="1" applyAlignment="1">
      <alignment horizontal="center" vertical="top"/>
    </xf>
    <xf numFmtId="49" fontId="16" fillId="9" borderId="0" xfId="0" applyNumberFormat="1" applyFont="1" applyFill="1" applyAlignment="1">
      <alignment horizontal="center" vertical="top"/>
    </xf>
    <xf numFmtId="0" fontId="1" fillId="10" borderId="0" xfId="0" applyNumberFormat="1" applyFont="1" applyFill="1" applyAlignment="1">
      <alignment horizontal="right"/>
    </xf>
    <xf numFmtId="0" fontId="1" fillId="0" borderId="19" xfId="0" applyNumberFormat="1" applyFont="1" applyBorder="1" applyAlignment="1">
      <alignment horizontal="left" vertical="center"/>
    </xf>
    <xf numFmtId="0" fontId="29" fillId="0" borderId="0" xfId="7" applyFont="1" applyAlignment="1">
      <alignment vertical="center"/>
    </xf>
    <xf numFmtId="0" fontId="20" fillId="15" borderId="31" xfId="7" applyFont="1" applyFill="1" applyBorder="1" applyAlignment="1">
      <alignment horizontal="center" vertical="center" wrapText="1"/>
    </xf>
    <xf numFmtId="0" fontId="20" fillId="15" borderId="32" xfId="7" applyFont="1" applyFill="1" applyBorder="1" applyAlignment="1">
      <alignment horizontal="center" vertical="center" wrapText="1"/>
    </xf>
    <xf numFmtId="0" fontId="20" fillId="15" borderId="33" xfId="7" applyFont="1" applyFill="1" applyBorder="1" applyAlignment="1">
      <alignment horizontal="center" vertical="center" wrapText="1"/>
    </xf>
    <xf numFmtId="0" fontId="20" fillId="14" borderId="23" xfId="7" applyFont="1" applyFill="1" applyBorder="1" applyAlignment="1">
      <alignment horizontal="right" vertical="center" wrapText="1" indent="1"/>
    </xf>
    <xf numFmtId="0" fontId="20" fillId="14" borderId="30" xfId="7" applyFont="1" applyFill="1" applyBorder="1" applyAlignment="1">
      <alignment horizontal="right" vertical="center" wrapText="1" indent="1"/>
    </xf>
    <xf numFmtId="0" fontId="20" fillId="14" borderId="0" xfId="7" applyFont="1" applyFill="1" applyAlignment="1">
      <alignment horizontal="right" vertical="center" wrapText="1" indent="1"/>
    </xf>
    <xf numFmtId="0" fontId="33" fillId="0" borderId="23" xfId="7" applyFont="1" applyBorder="1" applyAlignment="1">
      <alignment vertical="center" wrapText="1"/>
    </xf>
    <xf numFmtId="0" fontId="33" fillId="0" borderId="0" xfId="7" applyFont="1" applyAlignment="1">
      <alignment vertical="center" wrapText="1"/>
    </xf>
    <xf numFmtId="0" fontId="33" fillId="0" borderId="23" xfId="7" applyFont="1" applyBorder="1" applyAlignment="1">
      <alignment horizontal="left" vertical="center" wrapText="1"/>
    </xf>
    <xf numFmtId="0" fontId="33" fillId="0" borderId="0" xfId="7" applyFont="1" applyAlignment="1">
      <alignment horizontal="left" vertical="center" wrapText="1"/>
    </xf>
    <xf numFmtId="0" fontId="20" fillId="14" borderId="24" xfId="7" applyFont="1" applyFill="1" applyBorder="1" applyAlignment="1">
      <alignment horizontal="right" vertical="center" wrapText="1" indent="1"/>
    </xf>
    <xf numFmtId="0" fontId="20" fillId="14" borderId="29" xfId="7" applyFont="1" applyFill="1" applyBorder="1" applyAlignment="1">
      <alignment horizontal="right" vertical="center" wrapText="1" indent="1"/>
    </xf>
    <xf numFmtId="0" fontId="20" fillId="14" borderId="26" xfId="7" applyFont="1" applyFill="1" applyBorder="1" applyAlignment="1">
      <alignment horizontal="right" vertical="center" wrapText="1" indent="1"/>
    </xf>
    <xf numFmtId="0" fontId="20" fillId="14" borderId="27" xfId="7" applyFont="1" applyFill="1" applyBorder="1" applyAlignment="1">
      <alignment horizontal="right" vertical="center" wrapText="1" indent="1"/>
    </xf>
    <xf numFmtId="0" fontId="33" fillId="0" borderId="0" xfId="7" applyFont="1" applyAlignment="1">
      <alignment vertical="top" wrapText="1"/>
    </xf>
    <xf numFmtId="49" fontId="27" fillId="0" borderId="0" xfId="7" applyNumberFormat="1" applyFont="1" applyAlignment="1">
      <alignment vertical="top" wrapText="1"/>
    </xf>
    <xf numFmtId="49" fontId="43" fillId="0" borderId="25" xfId="0" applyNumberFormat="1" applyFont="1" applyBorder="1" applyAlignment="1">
      <alignment horizontal="left" vertical="center"/>
    </xf>
    <xf numFmtId="49" fontId="43" fillId="0" borderId="0" xfId="0" applyNumberFormat="1" applyFont="1" applyAlignment="1">
      <alignment horizontal="left" vertical="center"/>
    </xf>
    <xf numFmtId="0" fontId="35" fillId="5" borderId="20" xfId="8" applyNumberFormat="1" applyFont="1" applyFill="1" applyBorder="1" applyAlignment="1">
      <alignment horizontal="center" vertical="center" wrapText="1"/>
    </xf>
    <xf numFmtId="0" fontId="34" fillId="5" borderId="20" xfId="8" applyNumberFormat="1" applyFont="1" applyFill="1" applyBorder="1" applyAlignment="1">
      <alignment horizontal="left" vertical="center" wrapText="1"/>
    </xf>
    <xf numFmtId="49" fontId="1" fillId="0" borderId="20" xfId="0" applyNumberFormat="1" applyFont="1" applyBorder="1" applyAlignment="1">
      <alignment horizontal="left" vertical="center"/>
    </xf>
    <xf numFmtId="49" fontId="1" fillId="0" borderId="20" xfId="0" applyNumberFormat="1" applyFont="1" applyBorder="1" applyAlignment="1">
      <alignment vertical="center"/>
    </xf>
    <xf numFmtId="49" fontId="44" fillId="6" borderId="34" xfId="0" applyNumberFormat="1" applyFont="1" applyFill="1" applyBorder="1" applyAlignment="1" applyProtection="1">
      <alignment horizontal="center" vertical="center" wrapText="1"/>
      <protection locked="0"/>
    </xf>
    <xf numFmtId="49" fontId="1" fillId="6" borderId="35" xfId="0" applyNumberFormat="1" applyFont="1" applyFill="1" applyBorder="1" applyAlignment="1" applyProtection="1">
      <alignment horizontal="center" vertical="center" wrapText="1"/>
      <protection locked="0"/>
    </xf>
    <xf numFmtId="49" fontId="1" fillId="6" borderId="36" xfId="0" applyNumberFormat="1" applyFont="1" applyFill="1" applyBorder="1" applyAlignment="1" applyProtection="1">
      <alignment horizontal="center" vertical="center" wrapText="1"/>
      <protection locked="0"/>
    </xf>
    <xf numFmtId="14" fontId="1" fillId="0" borderId="0" xfId="9" applyNumberFormat="1" applyFont="1" applyAlignment="1">
      <alignment horizontal="center" vertical="center" wrapText="1"/>
    </xf>
    <xf numFmtId="0" fontId="35" fillId="5" borderId="0" xfId="0" applyNumberFormat="1" applyFont="1" applyFill="1" applyAlignment="1">
      <alignment horizontal="center" vertical="center" wrapText="1"/>
    </xf>
    <xf numFmtId="49" fontId="1" fillId="6" borderId="34" xfId="0" applyNumberFormat="1" applyFont="1" applyFill="1" applyBorder="1" applyAlignment="1" applyProtection="1">
      <alignment horizontal="center" vertical="center" wrapText="1"/>
      <protection locked="0"/>
    </xf>
    <xf numFmtId="0" fontId="1" fillId="5" borderId="0" xfId="0" applyNumberFormat="1" applyFont="1" applyFill="1" applyAlignment="1">
      <alignment horizontal="center" vertical="center" wrapText="1"/>
    </xf>
    <xf numFmtId="0" fontId="41" fillId="5" borderId="0" xfId="0" applyNumberFormat="1" applyFont="1" applyFill="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6" xfId="0" applyNumberFormat="1" applyFont="1" applyFill="1" applyBorder="1" applyAlignment="1">
      <alignment horizontal="center" vertical="center" wrapText="1"/>
    </xf>
    <xf numFmtId="0" fontId="37" fillId="5" borderId="0" xfId="0" applyNumberFormat="1" applyFont="1" applyFill="1" applyAlignment="1">
      <alignment horizontal="left" vertical="center" wrapText="1"/>
    </xf>
    <xf numFmtId="49" fontId="1" fillId="5" borderId="34" xfId="0" applyNumberFormat="1" applyFont="1" applyFill="1" applyBorder="1" applyAlignment="1">
      <alignment horizontal="center" vertical="center" wrapText="1"/>
    </xf>
    <xf numFmtId="49" fontId="1" fillId="5" borderId="35" xfId="0" applyNumberFormat="1" applyFont="1" applyFill="1" applyBorder="1" applyAlignment="1">
      <alignment horizontal="center" vertical="center" wrapText="1"/>
    </xf>
    <xf numFmtId="49" fontId="1" fillId="5" borderId="36" xfId="0" applyNumberFormat="1" applyFont="1" applyFill="1" applyBorder="1" applyAlignment="1">
      <alignment horizontal="center" vertical="center" wrapText="1"/>
    </xf>
    <xf numFmtId="0" fontId="1" fillId="5" borderId="0" xfId="0" applyNumberFormat="1" applyFont="1" applyFill="1" applyAlignment="1">
      <alignment horizontal="center" wrapText="1"/>
    </xf>
    <xf numFmtId="49" fontId="1" fillId="8" borderId="34" xfId="0" applyNumberFormat="1" applyFont="1" applyFill="1" applyBorder="1" applyAlignment="1" applyProtection="1">
      <alignment horizontal="center" vertical="center" wrapText="1"/>
      <protection locked="0"/>
    </xf>
    <xf numFmtId="49" fontId="1" fillId="8" borderId="35" xfId="0" applyNumberFormat="1" applyFont="1" applyFill="1" applyBorder="1" applyAlignment="1" applyProtection="1">
      <alignment horizontal="center" vertical="center" wrapText="1"/>
      <protection locked="0"/>
    </xf>
    <xf numFmtId="49" fontId="1" fillId="8" borderId="36" xfId="0" applyNumberFormat="1" applyFont="1" applyFill="1" applyBorder="1" applyAlignment="1" applyProtection="1">
      <alignment horizontal="center" vertical="center" wrapText="1"/>
      <protection locked="0"/>
    </xf>
    <xf numFmtId="49" fontId="37" fillId="0" borderId="0" xfId="0" applyNumberFormat="1" applyFont="1" applyAlignment="1">
      <alignment horizontal="left" vertical="center" wrapText="1"/>
    </xf>
    <xf numFmtId="49" fontId="1" fillId="0" borderId="34" xfId="0" applyNumberFormat="1" applyFont="1" applyBorder="1" applyAlignment="1">
      <alignment horizontal="center" vertical="center" wrapText="1"/>
    </xf>
    <xf numFmtId="49" fontId="1" fillId="0" borderId="35"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165" fontId="1" fillId="8" borderId="34" xfId="0" applyNumberFormat="1" applyFont="1" applyFill="1" applyBorder="1" applyAlignment="1" applyProtection="1">
      <alignment horizontal="center" vertical="center" wrapText="1"/>
      <protection locked="0"/>
    </xf>
    <xf numFmtId="165" fontId="1" fillId="8" borderId="35" xfId="0" applyNumberFormat="1" applyFont="1" applyFill="1" applyBorder="1" applyAlignment="1" applyProtection="1">
      <alignment horizontal="center" vertical="center" wrapText="1"/>
      <protection locked="0"/>
    </xf>
    <xf numFmtId="165" fontId="1" fillId="8" borderId="36" xfId="0" applyNumberFormat="1" applyFont="1" applyFill="1" applyBorder="1" applyAlignment="1" applyProtection="1">
      <alignment horizontal="center" vertical="center" wrapText="1"/>
      <protection locked="0"/>
    </xf>
    <xf numFmtId="0" fontId="1" fillId="8" borderId="34" xfId="0" applyNumberFormat="1" applyFont="1" applyFill="1" applyBorder="1" applyAlignment="1" applyProtection="1">
      <alignment horizontal="center" vertical="center" wrapText="1"/>
      <protection locked="0"/>
    </xf>
    <xf numFmtId="0" fontId="1" fillId="8" borderId="35" xfId="0" applyNumberFormat="1" applyFont="1" applyFill="1" applyBorder="1" applyAlignment="1" applyProtection="1">
      <alignment horizontal="center" vertical="center" wrapText="1"/>
      <protection locked="0"/>
    </xf>
    <xf numFmtId="0" fontId="1" fillId="8" borderId="36" xfId="0" applyNumberFormat="1" applyFont="1" applyFill="1" applyBorder="1" applyAlignment="1" applyProtection="1">
      <alignment horizontal="center" vertical="center" wrapText="1"/>
      <protection locked="0"/>
    </xf>
    <xf numFmtId="0" fontId="1" fillId="5" borderId="28" xfId="0" applyNumberFormat="1" applyFont="1" applyFill="1" applyBorder="1" applyAlignment="1">
      <alignment horizontal="center" vertical="center" wrapText="1"/>
    </xf>
    <xf numFmtId="164" fontId="1" fillId="5" borderId="0" xfId="5" applyNumberFormat="1" applyFont="1" applyFill="1" applyAlignment="1">
      <alignment horizontal="right" vertical="top" wrapText="1"/>
    </xf>
    <xf numFmtId="49" fontId="1" fillId="7" borderId="20" xfId="0" applyNumberFormat="1" applyFont="1" applyFill="1" applyBorder="1" applyAlignment="1">
      <alignment horizontal="center" vertical="center" wrapText="1"/>
    </xf>
    <xf numFmtId="0" fontId="1" fillId="5" borderId="0" xfId="0" applyNumberFormat="1" applyFont="1" applyFill="1" applyAlignment="1">
      <alignment horizontal="right" vertical="top" wrapText="1"/>
    </xf>
    <xf numFmtId="0" fontId="38" fillId="5" borderId="0" xfId="0" applyNumberFormat="1" applyFont="1" applyFill="1" applyAlignment="1">
      <alignment horizontal="center" vertical="center"/>
    </xf>
    <xf numFmtId="0" fontId="1" fillId="0" borderId="28" xfId="0" applyNumberFormat="1" applyFont="1" applyBorder="1" applyAlignment="1">
      <alignment horizontal="left" vertical="center" indent="11"/>
    </xf>
    <xf numFmtId="0" fontId="1" fillId="5" borderId="37" xfId="0" applyNumberFormat="1" applyFont="1" applyFill="1" applyBorder="1" applyAlignment="1">
      <alignment horizontal="center" vertical="center" wrapText="1"/>
    </xf>
    <xf numFmtId="0" fontId="1" fillId="5" borderId="38" xfId="0" applyNumberFormat="1" applyFont="1" applyFill="1" applyBorder="1" applyAlignment="1">
      <alignment horizontal="center" vertical="center" wrapText="1"/>
    </xf>
    <xf numFmtId="0" fontId="1" fillId="5" borderId="39" xfId="0" applyNumberFormat="1" applyFont="1" applyFill="1" applyBorder="1" applyAlignment="1">
      <alignment horizontal="center" vertical="center" wrapText="1"/>
    </xf>
    <xf numFmtId="0" fontId="1" fillId="5" borderId="40" xfId="0" applyNumberFormat="1" applyFont="1" applyFill="1" applyBorder="1" applyAlignment="1">
      <alignment horizontal="center" vertical="center" wrapText="1"/>
    </xf>
    <xf numFmtId="0" fontId="38" fillId="5" borderId="0" xfId="0" applyNumberFormat="1" applyFont="1" applyFill="1" applyAlignment="1">
      <alignment horizontal="center" vertical="center" wrapText="1"/>
    </xf>
    <xf numFmtId="49" fontId="1" fillId="0" borderId="20" xfId="0" applyNumberFormat="1" applyFont="1" applyBorder="1" applyAlignment="1">
      <alignment horizontal="center" vertical="center"/>
    </xf>
    <xf numFmtId="0" fontId="1" fillId="5" borderId="20" xfId="0" applyNumberFormat="1" applyFont="1" applyFill="1" applyBorder="1" applyAlignment="1">
      <alignment horizontal="center" vertical="center" wrapText="1"/>
    </xf>
    <xf numFmtId="0" fontId="1" fillId="0" borderId="28" xfId="0" applyNumberFormat="1" applyFont="1" applyBorder="1" applyAlignment="1">
      <alignment horizontal="left" vertical="center"/>
    </xf>
    <xf numFmtId="0" fontId="1" fillId="0" borderId="28" xfId="0" applyNumberFormat="1" applyFont="1" applyBorder="1" applyAlignment="1">
      <alignment horizontal="center" vertical="center"/>
    </xf>
    <xf numFmtId="1" fontId="1" fillId="5" borderId="20" xfId="0" applyNumberFormat="1" applyFont="1" applyFill="1" applyBorder="1" applyAlignment="1">
      <alignment horizontal="center" vertical="center" wrapText="1"/>
    </xf>
    <xf numFmtId="49" fontId="1" fillId="8" borderId="20" xfId="0" applyNumberFormat="1" applyFont="1" applyFill="1" applyBorder="1" applyAlignment="1" applyProtection="1">
      <alignment horizontal="center" vertical="center" wrapText="1"/>
      <protection locked="0"/>
    </xf>
    <xf numFmtId="49" fontId="42" fillId="0" borderId="30" xfId="0" applyNumberFormat="1" applyFont="1" applyBorder="1" applyAlignment="1">
      <alignment horizontal="center" vertical="center" wrapText="1"/>
    </xf>
    <xf numFmtId="0" fontId="20" fillId="0" borderId="22" xfId="0" applyNumberFormat="1" applyFont="1" applyBorder="1" applyAlignment="1">
      <alignment horizontal="center" vertical="center" wrapText="1"/>
    </xf>
    <xf numFmtId="0" fontId="20" fillId="0" borderId="21" xfId="0" applyNumberFormat="1" applyFont="1" applyBorder="1" applyAlignment="1">
      <alignment horizontal="center" vertical="center" wrapText="1"/>
    </xf>
    <xf numFmtId="0" fontId="20" fillId="0" borderId="0" xfId="0" applyNumberFormat="1" applyFont="1" applyAlignment="1">
      <alignment horizontal="center" vertical="center" wrapText="1"/>
    </xf>
    <xf numFmtId="0" fontId="19" fillId="7" borderId="8" xfId="0" applyNumberFormat="1" applyFont="1" applyFill="1" applyBorder="1" applyAlignment="1">
      <alignment horizontal="center" vertical="center" wrapText="1"/>
    </xf>
    <xf numFmtId="49" fontId="16" fillId="9" borderId="0" xfId="0" applyNumberFormat="1" applyFont="1" applyFill="1" applyAlignment="1">
      <alignment horizontal="center" vertical="top"/>
    </xf>
    <xf numFmtId="0" fontId="19" fillId="7" borderId="41" xfId="0" applyNumberFormat="1" applyFont="1" applyFill="1" applyBorder="1" applyAlignment="1">
      <alignment horizontal="center" wrapText="1"/>
    </xf>
    <xf numFmtId="49" fontId="15" fillId="15" borderId="9" xfId="20" applyNumberFormat="1" applyFont="1" applyFill="1" applyBorder="1" applyAlignment="1">
      <alignment horizontal="center" vertical="center" wrapText="1"/>
    </xf>
    <xf numFmtId="49" fontId="15" fillId="15" borderId="10" xfId="20" applyNumberFormat="1" applyFont="1" applyFill="1" applyBorder="1" applyAlignment="1">
      <alignment horizontal="center" vertical="center" wrapText="1"/>
    </xf>
    <xf numFmtId="49" fontId="15" fillId="15" borderId="47" xfId="20" applyNumberFormat="1" applyFont="1" applyFill="1" applyBorder="1" applyAlignment="1">
      <alignment horizontal="center" vertical="center" wrapText="1"/>
    </xf>
    <xf numFmtId="49" fontId="0" fillId="7" borderId="13" xfId="0" applyNumberFormat="1" applyFont="1" applyFill="1" applyBorder="1" applyAlignment="1">
      <alignment horizontal="center" vertical="center" wrapText="1"/>
    </xf>
    <xf numFmtId="49" fontId="0" fillId="7" borderId="14" xfId="0" applyNumberFormat="1" applyFont="1" applyFill="1" applyBorder="1" applyAlignment="1">
      <alignment horizontal="center" vertical="center" wrapText="1"/>
    </xf>
    <xf numFmtId="49" fontId="0" fillId="7" borderId="46" xfId="0" applyNumberFormat="1" applyFont="1" applyFill="1" applyBorder="1" applyAlignment="1">
      <alignment horizontal="center" vertical="center" wrapText="1"/>
    </xf>
    <xf numFmtId="49" fontId="1" fillId="6" borderId="42" xfId="0" applyNumberFormat="1" applyFont="1" applyFill="1" applyBorder="1" applyAlignment="1" applyProtection="1">
      <alignment horizontal="center" vertical="center" wrapText="1"/>
      <protection locked="0"/>
    </xf>
    <xf numFmtId="49" fontId="1" fillId="6" borderId="43" xfId="0" applyNumberFormat="1" applyFont="1" applyFill="1" applyBorder="1" applyAlignment="1" applyProtection="1">
      <alignment horizontal="center" vertical="center" wrapText="1"/>
      <protection locked="0"/>
    </xf>
    <xf numFmtId="49" fontId="1" fillId="6" borderId="44" xfId="0" applyNumberFormat="1" applyFont="1" applyFill="1" applyBorder="1" applyAlignment="1" applyProtection="1">
      <alignment horizontal="center" vertical="center" wrapText="1"/>
      <protection locked="0"/>
    </xf>
    <xf numFmtId="49" fontId="1" fillId="6" borderId="10" xfId="0" applyNumberFormat="1" applyFont="1" applyFill="1" applyBorder="1" applyAlignment="1" applyProtection="1">
      <alignment horizontal="center" vertical="center" wrapText="1"/>
      <protection locked="0"/>
    </xf>
    <xf numFmtId="49" fontId="1" fillId="6" borderId="47" xfId="0" applyNumberFormat="1" applyFont="1" applyFill="1" applyBorder="1" applyAlignment="1" applyProtection="1">
      <alignment horizontal="center" vertical="center" wrapText="1"/>
      <protection locked="0"/>
    </xf>
    <xf numFmtId="49" fontId="1" fillId="6" borderId="8" xfId="0" applyNumberFormat="1" applyFont="1" applyFill="1" applyBorder="1" applyAlignment="1" applyProtection="1">
      <alignment horizontal="center" vertical="center" wrapText="1"/>
      <protection locked="0"/>
    </xf>
    <xf numFmtId="49" fontId="1" fillId="6" borderId="2" xfId="0" applyNumberFormat="1" applyFont="1" applyFill="1" applyBorder="1" applyAlignment="1" applyProtection="1">
      <alignment horizontal="center" vertical="center" wrapText="1"/>
      <protection locked="0"/>
    </xf>
    <xf numFmtId="0" fontId="0" fillId="6" borderId="42" xfId="0" applyNumberFormat="1" applyFont="1" applyFill="1" applyBorder="1" applyAlignment="1" applyProtection="1">
      <alignment horizontal="left" vertical="center" wrapText="1"/>
      <protection locked="0"/>
    </xf>
    <xf numFmtId="0" fontId="0" fillId="6" borderId="43" xfId="0" applyNumberFormat="1" applyFont="1" applyFill="1" applyBorder="1" applyAlignment="1" applyProtection="1">
      <alignment horizontal="left" vertical="center" wrapText="1"/>
      <protection locked="0"/>
    </xf>
    <xf numFmtId="0" fontId="0" fillId="6" borderId="44" xfId="0" applyNumberFormat="1" applyFont="1" applyFill="1" applyBorder="1" applyAlignment="1" applyProtection="1">
      <alignment horizontal="left" vertical="center" wrapText="1"/>
      <protection locked="0"/>
    </xf>
    <xf numFmtId="49" fontId="0" fillId="6" borderId="8" xfId="0" applyNumberFormat="1" applyFont="1" applyFill="1" applyBorder="1" applyAlignment="1" applyProtection="1">
      <alignment horizontal="center" vertical="center" wrapText="1"/>
      <protection locked="0"/>
    </xf>
    <xf numFmtId="49" fontId="0" fillId="6" borderId="2" xfId="0" applyNumberFormat="1" applyFont="1" applyFill="1" applyBorder="1" applyAlignment="1" applyProtection="1">
      <alignment horizontal="center" vertical="center" wrapText="1"/>
      <protection locked="0"/>
    </xf>
    <xf numFmtId="49" fontId="0" fillId="7" borderId="49" xfId="0" applyNumberFormat="1" applyFont="1" applyFill="1" applyBorder="1" applyAlignment="1">
      <alignment horizontal="center" vertical="center" wrapText="1"/>
    </xf>
    <xf numFmtId="49" fontId="0" fillId="7" borderId="50" xfId="0" applyNumberFormat="1" applyFont="1" applyFill="1" applyBorder="1" applyAlignment="1">
      <alignment horizontal="center" vertical="center" wrapText="1"/>
    </xf>
    <xf numFmtId="49" fontId="0" fillId="7" borderId="51" xfId="0" applyNumberFormat="1"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49" fontId="0" fillId="6" borderId="42" xfId="0" applyNumberFormat="1" applyFont="1" applyFill="1" applyBorder="1" applyAlignment="1" applyProtection="1">
      <alignment horizontal="center" vertical="center" wrapText="1"/>
      <protection locked="0"/>
    </xf>
    <xf numFmtId="49" fontId="0" fillId="6" borderId="43" xfId="0" applyNumberFormat="1" applyFont="1" applyFill="1" applyBorder="1" applyAlignment="1" applyProtection="1">
      <alignment horizontal="center" vertical="center" wrapText="1"/>
      <protection locked="0"/>
    </xf>
    <xf numFmtId="49" fontId="0" fillId="6" borderId="44" xfId="0" applyNumberFormat="1" applyFont="1" applyFill="1" applyBorder="1" applyAlignment="1" applyProtection="1">
      <alignment horizontal="center" vertical="center" wrapText="1"/>
      <protection locked="0"/>
    </xf>
    <xf numFmtId="49" fontId="0" fillId="0" borderId="42"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44" xfId="0" applyNumberFormat="1" applyFont="1" applyBorder="1" applyAlignment="1">
      <alignment horizontal="center" vertical="center" wrapText="1"/>
    </xf>
    <xf numFmtId="0" fontId="1" fillId="6" borderId="42" xfId="0" applyNumberFormat="1" applyFont="1" applyFill="1" applyBorder="1" applyAlignment="1" applyProtection="1">
      <alignment horizontal="center" vertical="center" wrapText="1"/>
      <protection locked="0"/>
    </xf>
    <xf numFmtId="0" fontId="1" fillId="6" borderId="43" xfId="0" applyNumberFormat="1" applyFont="1" applyFill="1" applyBorder="1" applyAlignment="1" applyProtection="1">
      <alignment horizontal="center" vertical="center" wrapText="1"/>
      <protection locked="0"/>
    </xf>
    <xf numFmtId="0" fontId="1" fillId="6" borderId="44" xfId="0" applyNumberFormat="1" applyFont="1" applyFill="1" applyBorder="1" applyAlignment="1" applyProtection="1">
      <alignment horizontal="center" vertical="center" wrapText="1"/>
      <protection locked="0"/>
    </xf>
    <xf numFmtId="49" fontId="1" fillId="6" borderId="52" xfId="0" applyNumberFormat="1" applyFont="1" applyFill="1" applyBorder="1" applyAlignment="1" applyProtection="1">
      <alignment horizontal="center" vertical="center" wrapText="1"/>
      <protection locked="0"/>
    </xf>
    <xf numFmtId="49" fontId="1" fillId="6" borderId="53" xfId="0" applyNumberFormat="1" applyFont="1" applyFill="1" applyBorder="1" applyAlignment="1" applyProtection="1">
      <alignment horizontal="center" vertical="center" wrapText="1"/>
      <protection locked="0"/>
    </xf>
    <xf numFmtId="49" fontId="1" fillId="6" borderId="54" xfId="0" applyNumberFormat="1" applyFont="1" applyFill="1" applyBorder="1" applyAlignment="1" applyProtection="1">
      <alignment horizontal="center" vertical="center" wrapText="1"/>
      <protection locked="0"/>
    </xf>
    <xf numFmtId="49" fontId="1" fillId="8" borderId="12" xfId="0" applyNumberFormat="1" applyFont="1" applyFill="1" applyBorder="1" applyAlignment="1" applyProtection="1">
      <alignment horizontal="center" vertical="center" wrapText="1"/>
      <protection locked="0"/>
    </xf>
    <xf numFmtId="49" fontId="1" fillId="8" borderId="48" xfId="0" applyNumberFormat="1" applyFont="1" applyFill="1" applyBorder="1" applyAlignment="1" applyProtection="1">
      <alignment horizontal="center" vertical="center" wrapText="1"/>
      <protection locked="0"/>
    </xf>
    <xf numFmtId="49" fontId="19" fillId="0" borderId="14" xfId="0" applyNumberFormat="1" applyFont="1" applyBorder="1" applyAlignment="1">
      <alignment horizontal="center" vertical="center" wrapText="1"/>
    </xf>
    <xf numFmtId="49" fontId="19" fillId="0" borderId="46"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49" fontId="1" fillId="7" borderId="13" xfId="0" applyNumberFormat="1" applyFont="1" applyFill="1" applyBorder="1" applyAlignment="1">
      <alignment horizontal="center" vertical="center" wrapText="1"/>
    </xf>
    <xf numFmtId="49" fontId="1" fillId="7" borderId="14" xfId="0" applyNumberFormat="1" applyFont="1" applyFill="1" applyBorder="1" applyAlignment="1">
      <alignment horizontal="center" vertical="center" wrapText="1"/>
    </xf>
    <xf numFmtId="49" fontId="1" fillId="7" borderId="46" xfId="0" applyNumberFormat="1" applyFont="1" applyFill="1" applyBorder="1" applyAlignment="1">
      <alignment horizontal="center" vertical="center" wrapText="1"/>
    </xf>
    <xf numFmtId="49" fontId="1" fillId="8" borderId="8" xfId="0" applyNumberFormat="1" applyFont="1" applyFill="1" applyBorder="1" applyAlignment="1" applyProtection="1">
      <alignment horizontal="center" vertical="center" wrapText="1"/>
      <protection locked="0"/>
    </xf>
    <xf numFmtId="49" fontId="1" fillId="8" borderId="2" xfId="0" applyNumberFormat="1" applyFont="1" applyFill="1" applyBorder="1" applyAlignment="1" applyProtection="1">
      <alignment horizontal="center" vertical="center" wrapText="1"/>
      <protection locked="0"/>
    </xf>
    <xf numFmtId="49" fontId="19" fillId="2" borderId="42" xfId="0" applyNumberFormat="1" applyFont="1" applyFill="1" applyBorder="1" applyAlignment="1">
      <alignment horizontal="center" vertical="center" wrapText="1"/>
    </xf>
    <xf numFmtId="49" fontId="19" fillId="2" borderId="43" xfId="0" applyNumberFormat="1" applyFont="1" applyFill="1" applyBorder="1" applyAlignment="1">
      <alignment horizontal="center" vertical="center" wrapText="1"/>
    </xf>
    <xf numFmtId="49" fontId="19" fillId="2" borderId="45" xfId="0" applyNumberFormat="1" applyFont="1" applyFill="1" applyBorder="1" applyAlignment="1">
      <alignment horizontal="center" vertical="center" wrapText="1"/>
    </xf>
  </cellXfs>
  <cellStyles count="51">
    <cellStyle name=" 1" xfId="2"/>
    <cellStyle name=" 1 2" xfId="3"/>
    <cellStyle name=" 1_Stage1" xfId="2"/>
    <cellStyle name="_Model_RAB Мой_PR.PROG.WARM.NOTCOMBI.2012.2.16_v1.4(04.04.11) " xfId="4"/>
    <cellStyle name="_Model_RAB Мой_Книга2_PR.PROG.WARM.NOTCOMBI.2012.2.16_v1.4(04.04.11) " xfId="4"/>
    <cellStyle name="_Model_RAB_MRSK_svod_PR.PROG.WARM.NOTCOMBI.2012.2.16_v1.4(04.04.11) " xfId="4"/>
    <cellStyle name="_Model_RAB_MRSK_svod_Книга2_PR.PROG.WARM.NOTCOMBI.2012.2.16_v1.4(04.04.11) " xfId="4"/>
    <cellStyle name="_МОДЕЛЬ_1 (2)_PR.PROG.WARM.NOTCOMBI.2012.2.16_v1.4(04.04.11) " xfId="4"/>
    <cellStyle name="_МОДЕЛЬ_1 (2)_Книга2_PR.PROG.WARM.NOTCOMBI.2012.2.16_v1.4(04.04.11) " xfId="4"/>
    <cellStyle name="_пр 5 тариф RAB_PR.PROG.WARM.NOTCOMBI.2012.2.16_v1.4(04.04.11) " xfId="4"/>
    <cellStyle name="_пр 5 тариф RAB_Книга2_PR.PROG.WARM.NOTCOMBI.2012.2.16_v1.4(04.04.11) " xfId="4"/>
    <cellStyle name="_Расчет RAB_22072008_PR.PROG.WARM.NOTCOMBI.2012.2.16_v1.4(04.04.11) " xfId="4"/>
    <cellStyle name="_Расчет RAB_22072008_Книга2_PR.PROG.WARM.NOTCOMBI.2012.2.16_v1.4(04.04.11) " xfId="4"/>
    <cellStyle name="_Расчет RAB_Лен и МОЭСК_с 2010 года_14.04.2009_со сглаж_version 3.0_без ФСК_PR.PROG.WARM.NOTCOMBI.2012.2.16_v1.4(04.04.11) " xfId="4"/>
    <cellStyle name="_Расчет RAB_Лен и МОЭСК_с 2010 года_14.04.2009_со сглаж_version 3.0_без ФСК_Книга2_PR.PROG.WARM.NOTCOMBI.2012.2.16_v1.4(04.04.11) " xfId="4"/>
    <cellStyle name="_РИТ КЭС " xfId="2"/>
    <cellStyle name="_счета 2008 оплаченные в 2007г " xfId="2"/>
    <cellStyle name="_Факт  годовая 2007 " xfId="2"/>
    <cellStyle name="currency1" xfId="15"/>
    <cellStyle name="Currency2" xfId="16"/>
    <cellStyle name="currency3" xfId="17"/>
    <cellStyle name="currency4" xfId="18"/>
    <cellStyle name="Followed Hyperlink" xfId="19"/>
    <cellStyle name="normal" xfId="1"/>
    <cellStyle name="Normal1" xfId="21"/>
    <cellStyle name="Normal2" xfId="16"/>
    <cellStyle name="Percent1" xfId="16"/>
    <cellStyle name="Гиперссылка" xfId="20"/>
    <cellStyle name="Денежный_Forma_1 2" xfId="5"/>
    <cellStyle name="Обычный" xfId="0" builtinId="0"/>
    <cellStyle name="Обычный 10" xfId="6"/>
    <cellStyle name="Обычный 14" xfId="7"/>
    <cellStyle name="Обычный 3 3 2" xfId="8"/>
    <cellStyle name="Обычный_ARMRAZR" xfId="11"/>
    <cellStyle name="Обычный_f3" xfId="7"/>
    <cellStyle name="Обычный_Forma_1" xfId="10"/>
    <cellStyle name="Обычный_Forma_1 2" xfId="10"/>
    <cellStyle name="Обычный_Forma_1_Книга2" xfId="10"/>
    <cellStyle name="Обычный_Forma_3" xfId="10"/>
    <cellStyle name="Обычный_POTR.EE(+PASPORT)" xfId="10"/>
    <cellStyle name="Обычный_PREDEL.JKH.2010(v1.3)" xfId="6"/>
    <cellStyle name="Обычный_PRIL1.ELECTR 2 2" xfId="7"/>
    <cellStyle name="Обычный_ЖКУ_проект3" xfId="7"/>
    <cellStyle name="Обычный_ЖКУ_проект3 2 2" xfId="7"/>
    <cellStyle name="Обычный_Мониторинг инвестиций" xfId="7"/>
    <cellStyle name="Обычный_форма 1 водопровод для орг" xfId="9"/>
    <cellStyle name="Обычный_форма 1 водопровод для орг_CALC.KV.4.78(v1.0)" xfId="9"/>
    <cellStyle name="Обычный_Форма 22 ЖКХ" xfId="10"/>
    <cellStyle name="Открывавшаяся гиперссылка" xfId="12"/>
    <cellStyle name="Тысячи [0]_1997 год " xfId="13"/>
    <cellStyle name="Тысячи_1997 год "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Тема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levkina@metro-mir.ru"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showRowColHeaders="0" workbookViewId="0">
      <selection activeCell="B5" sqref="B5:Y5"/>
    </sheetView>
  </sheetViews>
  <sheetFormatPr defaultColWidth="11" defaultRowHeight="12.95" customHeight="1"/>
  <cols>
    <col min="1" max="1" width="5.42578125" style="233" customWidth="1"/>
    <col min="2" max="2" width="9" style="234" customWidth="1"/>
    <col min="3" max="3" width="16.42578125" style="235" customWidth="1"/>
    <col min="4" max="4" width="6.140625" style="236" customWidth="1"/>
    <col min="5" max="5" width="6.140625" style="237" customWidth="1"/>
    <col min="6" max="6" width="6.140625" style="238" customWidth="1"/>
    <col min="7" max="7" width="6.140625" style="239" customWidth="1"/>
    <col min="8" max="8" width="6.140625" style="240" customWidth="1"/>
    <col min="9" max="9" width="6.140625" style="241" customWidth="1"/>
    <col min="10" max="10" width="6.140625" style="242" customWidth="1"/>
    <col min="11" max="11" width="6.140625" style="243" customWidth="1"/>
    <col min="12" max="12" width="6.140625" style="244" customWidth="1"/>
    <col min="13" max="13" width="6.140625" style="245" customWidth="1"/>
    <col min="14" max="14" width="6.140625" style="246" customWidth="1"/>
    <col min="15" max="15" width="6.140625" style="247" customWidth="1"/>
    <col min="16" max="16" width="6.140625" style="248" customWidth="1"/>
    <col min="17" max="17" width="6.140625" style="249" customWidth="1"/>
    <col min="18" max="18" width="6.140625" style="250" customWidth="1"/>
    <col min="19" max="19" width="6.140625" style="251" customWidth="1"/>
    <col min="20" max="20" width="6.140625" style="252" customWidth="1"/>
    <col min="21" max="21" width="6.140625" style="253" customWidth="1"/>
    <col min="22" max="22" width="6.140625" style="254" customWidth="1"/>
    <col min="23" max="23" width="6.140625" style="255" customWidth="1"/>
    <col min="24" max="24" width="6.140625" style="256" customWidth="1"/>
    <col min="25" max="25" width="6.140625" style="257" customWidth="1"/>
    <col min="26" max="26" width="11" style="258"/>
    <col min="27" max="27" width="11" style="259"/>
    <col min="28" max="28" width="11" style="260"/>
  </cols>
  <sheetData>
    <row r="1" spans="1:28" ht="15.75" customHeight="1">
      <c r="A1" s="92"/>
      <c r="B1" s="93"/>
      <c r="C1" s="93"/>
      <c r="D1" s="93"/>
      <c r="E1" s="93"/>
      <c r="F1" s="93"/>
      <c r="G1" s="93"/>
      <c r="H1" s="93"/>
      <c r="I1" s="93"/>
      <c r="J1" s="93"/>
      <c r="K1" s="93"/>
      <c r="L1" s="93"/>
      <c r="M1" s="93"/>
      <c r="N1" s="93"/>
      <c r="O1" s="93"/>
      <c r="P1" s="93"/>
      <c r="Q1" s="93"/>
      <c r="R1" s="93"/>
      <c r="S1" s="93"/>
      <c r="T1" s="93"/>
      <c r="U1" s="93"/>
      <c r="V1" s="93"/>
      <c r="W1" s="93"/>
      <c r="X1" s="93"/>
      <c r="Y1" s="94"/>
      <c r="Z1" s="93"/>
      <c r="AA1" s="95" t="s">
        <v>0</v>
      </c>
      <c r="AB1" s="93"/>
    </row>
    <row r="2" spans="1:28" ht="17.25" customHeight="1">
      <c r="A2" s="93"/>
      <c r="B2" s="1" t="s">
        <v>1</v>
      </c>
      <c r="C2" s="1"/>
      <c r="D2" s="1"/>
      <c r="E2" s="1"/>
      <c r="F2" s="1"/>
      <c r="G2" s="1"/>
      <c r="H2" s="1"/>
      <c r="I2" s="1"/>
      <c r="J2" s="1"/>
      <c r="K2" s="1"/>
      <c r="L2" s="1"/>
      <c r="M2" s="1"/>
      <c r="N2" s="1"/>
      <c r="O2" s="1"/>
      <c r="P2" s="1"/>
      <c r="Q2" s="96"/>
      <c r="R2" s="96"/>
      <c r="S2" s="96"/>
      <c r="T2" s="96"/>
      <c r="U2" s="96"/>
      <c r="V2" s="97"/>
      <c r="W2" s="96"/>
      <c r="X2" s="96"/>
      <c r="Y2" s="94"/>
      <c r="Z2" s="93"/>
      <c r="AA2" s="95"/>
      <c r="AB2" s="93"/>
    </row>
    <row r="3" spans="1:28" ht="15.75" customHeight="1">
      <c r="A3" s="93"/>
      <c r="B3" s="270" t="s">
        <v>2</v>
      </c>
      <c r="C3" s="270"/>
      <c r="D3" s="270"/>
      <c r="E3" s="270"/>
      <c r="F3" s="270"/>
      <c r="G3" s="270"/>
      <c r="H3" s="270"/>
      <c r="I3" s="270"/>
      <c r="J3" s="270"/>
      <c r="K3" s="270"/>
      <c r="L3" s="270"/>
      <c r="M3" s="270"/>
      <c r="N3" s="270"/>
      <c r="O3" s="270"/>
      <c r="P3" s="270"/>
      <c r="Q3" s="97"/>
      <c r="R3" s="97"/>
      <c r="S3" s="96"/>
      <c r="T3" s="96"/>
      <c r="U3" s="96"/>
      <c r="V3" s="97"/>
      <c r="W3" s="97"/>
      <c r="X3" s="97"/>
      <c r="Y3" s="97"/>
      <c r="Z3" s="93"/>
      <c r="AA3" s="95"/>
      <c r="AB3" s="93"/>
    </row>
    <row r="4" spans="1:28" ht="16.5" customHeight="1">
      <c r="A4" s="93"/>
      <c r="B4" s="98"/>
      <c r="C4" s="93"/>
      <c r="D4" s="97"/>
      <c r="E4" s="97"/>
      <c r="F4" s="97"/>
      <c r="G4" s="97"/>
      <c r="H4" s="97"/>
      <c r="I4" s="97"/>
      <c r="J4" s="97"/>
      <c r="K4" s="97"/>
      <c r="L4" s="97"/>
      <c r="M4" s="97"/>
      <c r="N4" s="97"/>
      <c r="O4" s="97"/>
      <c r="P4" s="97"/>
      <c r="Q4" s="97"/>
      <c r="R4" s="97"/>
      <c r="S4" s="97"/>
      <c r="T4" s="97"/>
      <c r="U4" s="97"/>
      <c r="V4" s="97"/>
      <c r="W4" s="97"/>
      <c r="X4" s="97"/>
      <c r="Y4" s="97"/>
      <c r="Z4" s="93"/>
      <c r="AA4" s="95"/>
      <c r="AB4" s="93"/>
    </row>
    <row r="5" spans="1:28" ht="22.5" customHeight="1">
      <c r="A5" s="99"/>
      <c r="B5" s="271" t="s">
        <v>3</v>
      </c>
      <c r="C5" s="272"/>
      <c r="D5" s="272"/>
      <c r="E5" s="272"/>
      <c r="F5" s="272"/>
      <c r="G5" s="272"/>
      <c r="H5" s="272"/>
      <c r="I5" s="272"/>
      <c r="J5" s="272"/>
      <c r="K5" s="272"/>
      <c r="L5" s="272"/>
      <c r="M5" s="272"/>
      <c r="N5" s="272"/>
      <c r="O5" s="272"/>
      <c r="P5" s="272"/>
      <c r="Q5" s="272"/>
      <c r="R5" s="272"/>
      <c r="S5" s="272"/>
      <c r="T5" s="272"/>
      <c r="U5" s="272"/>
      <c r="V5" s="272"/>
      <c r="W5" s="272"/>
      <c r="X5" s="272"/>
      <c r="Y5" s="273"/>
      <c r="Z5" s="99"/>
      <c r="AA5" s="95"/>
      <c r="AB5" s="99"/>
    </row>
    <row r="6" spans="1:28" ht="15.75" customHeight="1">
      <c r="A6" s="100"/>
      <c r="B6" s="274" t="s">
        <v>4</v>
      </c>
      <c r="C6" s="275"/>
      <c r="D6" s="101"/>
      <c r="E6" s="101"/>
      <c r="F6" s="101"/>
      <c r="G6" s="101"/>
      <c r="H6" s="101"/>
      <c r="I6" s="101"/>
      <c r="J6" s="101"/>
      <c r="K6" s="101"/>
      <c r="L6" s="101"/>
      <c r="M6" s="101"/>
      <c r="N6" s="101"/>
      <c r="O6" s="101"/>
      <c r="P6" s="101"/>
      <c r="Q6" s="101"/>
      <c r="R6" s="101"/>
      <c r="S6" s="101"/>
      <c r="T6" s="101"/>
      <c r="U6" s="101"/>
      <c r="V6" s="101"/>
      <c r="W6" s="101"/>
      <c r="X6" s="101"/>
      <c r="Y6" s="102"/>
      <c r="Z6" s="103"/>
      <c r="AA6" s="104"/>
      <c r="AB6" s="104"/>
    </row>
    <row r="7" spans="1:28" ht="15.75" customHeight="1">
      <c r="A7" s="100"/>
      <c r="B7" s="274"/>
      <c r="C7" s="275"/>
      <c r="D7" s="101"/>
      <c r="E7" s="101"/>
      <c r="F7" s="105"/>
      <c r="G7" s="105"/>
      <c r="H7" s="105"/>
      <c r="I7" s="105"/>
      <c r="J7" s="105"/>
      <c r="K7" s="105"/>
      <c r="L7" s="105"/>
      <c r="M7" s="105"/>
      <c r="N7" s="105"/>
      <c r="O7" s="101"/>
      <c r="P7" s="105"/>
      <c r="Q7" s="105"/>
      <c r="R7" s="105"/>
      <c r="S7" s="105"/>
      <c r="T7" s="105"/>
      <c r="U7" s="105"/>
      <c r="V7" s="105"/>
      <c r="W7" s="105"/>
      <c r="X7" s="105"/>
      <c r="Y7" s="102"/>
      <c r="Z7" s="103"/>
      <c r="AA7" s="104"/>
      <c r="AB7" s="104"/>
    </row>
    <row r="8" spans="1:28" ht="15.75" customHeight="1">
      <c r="A8" s="100"/>
      <c r="B8" s="274"/>
      <c r="C8" s="275"/>
      <c r="D8" s="106"/>
      <c r="E8" s="107" t="s">
        <v>5</v>
      </c>
      <c r="F8" s="277" t="s">
        <v>6</v>
      </c>
      <c r="G8" s="278"/>
      <c r="H8" s="278"/>
      <c r="I8" s="278"/>
      <c r="J8" s="278"/>
      <c r="K8" s="278"/>
      <c r="L8" s="278"/>
      <c r="M8" s="278"/>
      <c r="N8" s="106"/>
      <c r="O8" s="108" t="s">
        <v>5</v>
      </c>
      <c r="P8" s="279" t="s">
        <v>7</v>
      </c>
      <c r="Q8" s="280"/>
      <c r="R8" s="280"/>
      <c r="S8" s="280"/>
      <c r="T8" s="280"/>
      <c r="U8" s="280"/>
      <c r="V8" s="280"/>
      <c r="W8" s="280"/>
      <c r="X8" s="280"/>
      <c r="Y8" s="102"/>
      <c r="Z8" s="103"/>
      <c r="AA8" s="104"/>
      <c r="AB8" s="104"/>
    </row>
    <row r="9" spans="1:28" ht="15.75" customHeight="1">
      <c r="A9" s="100"/>
      <c r="B9" s="274"/>
      <c r="C9" s="275"/>
      <c r="D9" s="106"/>
      <c r="E9" s="109" t="s">
        <v>5</v>
      </c>
      <c r="F9" s="277" t="s">
        <v>8</v>
      </c>
      <c r="G9" s="278"/>
      <c r="H9" s="278"/>
      <c r="I9" s="278"/>
      <c r="J9" s="278"/>
      <c r="K9" s="278"/>
      <c r="L9" s="278"/>
      <c r="M9" s="278"/>
      <c r="N9" s="106"/>
      <c r="O9" s="110" t="s">
        <v>5</v>
      </c>
      <c r="P9" s="279" t="s">
        <v>9</v>
      </c>
      <c r="Q9" s="280"/>
      <c r="R9" s="280"/>
      <c r="S9" s="280"/>
      <c r="T9" s="280"/>
      <c r="U9" s="280"/>
      <c r="V9" s="280"/>
      <c r="W9" s="280"/>
      <c r="X9" s="280"/>
      <c r="Y9" s="102"/>
      <c r="Z9" s="103"/>
      <c r="AA9" s="104"/>
      <c r="AB9" s="104"/>
    </row>
    <row r="10" spans="1:28" ht="30" customHeight="1">
      <c r="A10" s="100"/>
      <c r="B10" s="274"/>
      <c r="C10" s="276"/>
      <c r="D10" s="111"/>
      <c r="E10" s="112"/>
      <c r="F10" s="105"/>
      <c r="G10" s="105"/>
      <c r="H10" s="105"/>
      <c r="I10" s="105"/>
      <c r="J10" s="105"/>
      <c r="K10" s="105"/>
      <c r="L10" s="105"/>
      <c r="M10" s="105"/>
      <c r="N10" s="105"/>
      <c r="O10" s="112"/>
      <c r="P10" s="105"/>
      <c r="Q10" s="105"/>
      <c r="R10" s="105"/>
      <c r="S10" s="105"/>
      <c r="T10" s="105"/>
      <c r="U10" s="105"/>
      <c r="V10" s="105"/>
      <c r="W10" s="105"/>
      <c r="X10" s="105"/>
      <c r="Y10" s="102"/>
      <c r="Z10" s="103"/>
      <c r="AA10" s="104"/>
      <c r="AB10" s="104"/>
    </row>
    <row r="11" spans="1:28" ht="19.5" customHeight="1">
      <c r="A11" s="100"/>
      <c r="B11" s="281" t="s">
        <v>10</v>
      </c>
      <c r="C11" s="282"/>
      <c r="D11" s="106"/>
      <c r="E11" s="113"/>
      <c r="F11" s="113"/>
      <c r="G11" s="113"/>
      <c r="H11" s="113"/>
      <c r="I11" s="113"/>
      <c r="J11" s="113"/>
      <c r="K11" s="113"/>
      <c r="L11" s="113"/>
      <c r="M11" s="113"/>
      <c r="N11" s="113"/>
      <c r="O11" s="113"/>
      <c r="P11" s="113"/>
      <c r="Q11" s="113"/>
      <c r="R11" s="113"/>
      <c r="S11" s="113"/>
      <c r="T11" s="113"/>
      <c r="U11" s="113"/>
      <c r="V11" s="113"/>
      <c r="W11" s="113"/>
      <c r="X11" s="113"/>
      <c r="Y11" s="102"/>
      <c r="Z11" s="103"/>
      <c r="AA11" s="104"/>
      <c r="AB11" s="104"/>
    </row>
    <row r="12" spans="1:28" ht="69" customHeight="1">
      <c r="A12" s="100"/>
      <c r="B12" s="274"/>
      <c r="C12" s="276"/>
      <c r="D12" s="114"/>
      <c r="E12" s="278" t="s">
        <v>11</v>
      </c>
      <c r="F12" s="278"/>
      <c r="G12" s="278"/>
      <c r="H12" s="278"/>
      <c r="I12" s="278"/>
      <c r="J12" s="278"/>
      <c r="K12" s="278"/>
      <c r="L12" s="278"/>
      <c r="M12" s="278"/>
      <c r="N12" s="278"/>
      <c r="O12" s="278"/>
      <c r="P12" s="278"/>
      <c r="Q12" s="278"/>
      <c r="R12" s="278"/>
      <c r="S12" s="278"/>
      <c r="T12" s="278"/>
      <c r="U12" s="278"/>
      <c r="V12" s="278"/>
      <c r="W12" s="278"/>
      <c r="X12" s="278"/>
      <c r="Y12" s="102"/>
      <c r="Z12" s="103"/>
      <c r="AA12" s="104"/>
      <c r="AB12" s="104"/>
    </row>
    <row r="13" spans="1:28" ht="15.75" customHeight="1">
      <c r="A13" s="100"/>
      <c r="B13" s="281" t="s">
        <v>12</v>
      </c>
      <c r="C13" s="282"/>
      <c r="D13" s="101"/>
      <c r="E13" s="113"/>
      <c r="F13" s="113"/>
      <c r="G13" s="113"/>
      <c r="H13" s="113"/>
      <c r="I13" s="113"/>
      <c r="J13" s="113"/>
      <c r="K13" s="113"/>
      <c r="L13" s="113"/>
      <c r="M13" s="113"/>
      <c r="N13" s="113"/>
      <c r="O13" s="113"/>
      <c r="P13" s="113"/>
      <c r="Q13" s="113"/>
      <c r="R13" s="113"/>
      <c r="S13" s="113"/>
      <c r="T13" s="113"/>
      <c r="U13" s="113"/>
      <c r="V13" s="113"/>
      <c r="W13" s="113"/>
      <c r="X13" s="113"/>
      <c r="Y13" s="102"/>
      <c r="Z13" s="103"/>
      <c r="AA13" s="104"/>
      <c r="AB13" s="104"/>
    </row>
    <row r="14" spans="1:28" ht="57" customHeight="1">
      <c r="A14" s="100"/>
      <c r="B14" s="274"/>
      <c r="C14" s="275"/>
      <c r="D14" s="106"/>
      <c r="E14" s="285" t="s">
        <v>13</v>
      </c>
      <c r="F14" s="285"/>
      <c r="G14" s="285"/>
      <c r="H14" s="285"/>
      <c r="I14" s="285"/>
      <c r="J14" s="285"/>
      <c r="K14" s="285"/>
      <c r="L14" s="285"/>
      <c r="M14" s="285"/>
      <c r="N14" s="285"/>
      <c r="O14" s="285"/>
      <c r="P14" s="285"/>
      <c r="Q14" s="285"/>
      <c r="R14" s="285"/>
      <c r="S14" s="285"/>
      <c r="T14" s="285"/>
      <c r="U14" s="285"/>
      <c r="V14" s="285"/>
      <c r="W14" s="285"/>
      <c r="X14" s="285"/>
      <c r="Y14" s="102"/>
      <c r="Z14" s="103"/>
      <c r="AA14" s="104"/>
      <c r="AB14" s="104"/>
    </row>
    <row r="15" spans="1:28" ht="16.5" customHeight="1">
      <c r="A15" s="100"/>
      <c r="B15" s="283"/>
      <c r="C15" s="284"/>
      <c r="D15" s="115"/>
      <c r="E15" s="116"/>
      <c r="F15" s="116"/>
      <c r="G15" s="116"/>
      <c r="H15" s="116"/>
      <c r="I15" s="116"/>
      <c r="J15" s="116"/>
      <c r="K15" s="116"/>
      <c r="L15" s="116"/>
      <c r="M15" s="116"/>
      <c r="N15" s="116"/>
      <c r="O15" s="116"/>
      <c r="P15" s="116"/>
      <c r="Q15" s="116"/>
      <c r="R15" s="116"/>
      <c r="S15" s="116"/>
      <c r="T15" s="116"/>
      <c r="U15" s="116"/>
      <c r="V15" s="116"/>
      <c r="W15" s="116"/>
      <c r="X15" s="116"/>
      <c r="Y15" s="117"/>
      <c r="Z15" s="103"/>
      <c r="AA15" s="118"/>
      <c r="AB15" s="104"/>
    </row>
    <row r="16" spans="1:28" ht="95.25" customHeight="1">
      <c r="A16" s="93"/>
      <c r="B16" s="285" t="str">
        <f>"Правообладатель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"&amp;region_name&amp;". Распространение, передача настоящего шаблона государственным органам и/или регулируемым организациям и иным лицам, осуществляющим деятельность на территории других субъектов Российской Федерации, равно как и любое иное использование данного "&amp;"шаблона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f>
        <v>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Новосибирская область. Распространение, передача настоящего шаблона государственным органам и/или регулируемым организациям и иным лицам, осуществляющим деятельность на территории других субъектов Российской Федерации,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93"/>
      <c r="AA16" s="95"/>
      <c r="AB16" s="93"/>
    </row>
    <row r="17" spans="1:28" ht="14.25" customHeight="1">
      <c r="A17" s="93"/>
      <c r="B17" s="93"/>
      <c r="C17" s="93"/>
      <c r="D17" s="93"/>
      <c r="E17" s="93"/>
      <c r="F17" s="93"/>
      <c r="G17" s="93"/>
      <c r="H17" s="93"/>
      <c r="I17" s="93"/>
      <c r="J17" s="93"/>
      <c r="K17" s="93"/>
      <c r="L17" s="93"/>
      <c r="M17" s="93"/>
      <c r="N17" s="93"/>
      <c r="O17" s="93"/>
      <c r="P17" s="93"/>
      <c r="Q17" s="93"/>
      <c r="R17" s="93"/>
      <c r="S17" s="93"/>
      <c r="T17" s="93"/>
      <c r="U17" s="93"/>
      <c r="V17" s="93"/>
      <c r="W17" s="93"/>
      <c r="X17" s="93"/>
      <c r="Y17" s="94"/>
      <c r="Z17" s="93"/>
      <c r="AA17" s="95"/>
      <c r="AB17" s="93"/>
    </row>
    <row r="18" spans="1:28" ht="14.25" customHeight="1">
      <c r="A18" s="93"/>
      <c r="B18" s="93"/>
      <c r="C18" s="93"/>
      <c r="D18" s="93"/>
      <c r="E18" s="93"/>
      <c r="F18" s="93"/>
      <c r="G18" s="93"/>
      <c r="H18" s="93"/>
      <c r="I18" s="93"/>
      <c r="J18" s="93"/>
      <c r="K18" s="93"/>
      <c r="L18" s="93"/>
      <c r="M18" s="93"/>
      <c r="N18" s="93"/>
      <c r="O18" s="93"/>
      <c r="P18" s="93"/>
      <c r="Q18" s="93"/>
      <c r="R18" s="93"/>
      <c r="S18" s="93"/>
      <c r="T18" s="93"/>
      <c r="U18" s="93"/>
      <c r="V18" s="93"/>
      <c r="W18" s="93"/>
      <c r="X18" s="93"/>
      <c r="Y18" s="94"/>
      <c r="Z18" s="93"/>
      <c r="AA18" s="95"/>
      <c r="AB18" s="93"/>
    </row>
    <row r="19" spans="1:28" ht="14.25" customHeight="1">
      <c r="A19" s="93"/>
      <c r="B19" s="93"/>
      <c r="C19" s="93"/>
      <c r="D19" s="93"/>
      <c r="E19" s="93"/>
      <c r="F19" s="93"/>
      <c r="G19" s="93"/>
      <c r="H19" s="93"/>
      <c r="I19" s="93"/>
      <c r="J19" s="93"/>
      <c r="K19" s="93"/>
      <c r="L19" s="93"/>
      <c r="M19" s="93"/>
      <c r="N19" s="93"/>
      <c r="O19" s="93"/>
      <c r="P19" s="93"/>
      <c r="Q19" s="93"/>
      <c r="R19" s="93"/>
      <c r="S19" s="93"/>
      <c r="T19" s="93"/>
      <c r="U19" s="93"/>
      <c r="V19" s="93"/>
      <c r="W19" s="93"/>
      <c r="X19" s="93"/>
      <c r="Y19" s="94"/>
      <c r="Z19" s="93"/>
      <c r="AA19" s="95"/>
      <c r="AB19" s="93"/>
    </row>
    <row r="20" spans="1:28" ht="14.25" customHeight="1">
      <c r="A20" s="93"/>
      <c r="B20" s="93"/>
      <c r="C20" s="93"/>
      <c r="D20" s="93"/>
      <c r="E20" s="93"/>
      <c r="F20" s="93"/>
      <c r="G20" s="93"/>
      <c r="H20" s="93"/>
      <c r="I20" s="93"/>
      <c r="J20" s="93"/>
      <c r="K20" s="93"/>
      <c r="L20" s="93"/>
      <c r="M20" s="93"/>
      <c r="N20" s="93"/>
      <c r="O20" s="93"/>
      <c r="P20" s="93"/>
      <c r="Q20" s="93"/>
      <c r="R20" s="93"/>
      <c r="S20" s="93"/>
      <c r="T20" s="93"/>
      <c r="U20" s="93"/>
      <c r="V20" s="93"/>
      <c r="W20" s="93"/>
      <c r="X20" s="93"/>
      <c r="Y20" s="94"/>
      <c r="Z20" s="93"/>
      <c r="AA20" s="95"/>
      <c r="AB20" s="93"/>
    </row>
    <row r="21" spans="1:28" ht="14.25"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4"/>
      <c r="Z21" s="93"/>
      <c r="AA21" s="95"/>
      <c r="AB21" s="93"/>
    </row>
  </sheetData>
  <sheetProtection formatColumns="0" formatRows="0" insertRows="0" deleteColumns="0" deleteRows="0" sort="0" autoFilter="0"/>
  <mergeCells count="13">
    <mergeCell ref="B11:C12"/>
    <mergeCell ref="E12:X12"/>
    <mergeCell ref="B13:C15"/>
    <mergeCell ref="E14:X14"/>
    <mergeCell ref="B16:Y16"/>
    <mergeCell ref="B2:P2"/>
    <mergeCell ref="B3:P3"/>
    <mergeCell ref="B5:Y5"/>
    <mergeCell ref="B6:C10"/>
    <mergeCell ref="F8:M8"/>
    <mergeCell ref="P8:X8"/>
    <mergeCell ref="F9:M9"/>
    <mergeCell ref="P9:X9"/>
  </mergeCells>
  <pageMargins left="0.7" right="0.7" top="0.75" bottom="0.75" header="0.3" footer="0.3"/>
  <pageSetup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CT88"/>
  <sheetViews>
    <sheetView showGridLines="0" workbookViewId="0">
      <selection sqref="A1:A2"/>
    </sheetView>
  </sheetViews>
  <sheetFormatPr defaultColWidth="9.140625" defaultRowHeight="12" customHeight="1"/>
  <cols>
    <col min="1" max="2" width="32.5703125" style="90" customWidth="1"/>
    <col min="3" max="3" width="18.85546875" style="120" customWidth="1"/>
    <col min="4" max="4" width="14.140625" style="52" customWidth="1"/>
    <col min="5" max="5" width="8.140625" style="52" customWidth="1"/>
    <col min="6" max="6" width="19" style="52" customWidth="1"/>
    <col min="7" max="9" width="12.140625" style="52" customWidth="1"/>
    <col min="10" max="10" width="38" style="52" customWidth="1"/>
    <col min="11" max="11" width="9.140625" style="52"/>
    <col min="12" max="12" width="34.42578125" style="52" customWidth="1"/>
    <col min="13" max="13" width="2.42578125" style="52" customWidth="1"/>
    <col min="14" max="14" width="12.42578125" style="52" customWidth="1"/>
    <col min="15" max="16" width="2.42578125" style="52" customWidth="1"/>
    <col min="17" max="17" width="12.42578125" style="52" customWidth="1"/>
    <col min="18" max="19" width="2.42578125" style="52" customWidth="1"/>
    <col min="20" max="20" width="12.5703125" style="52" customWidth="1"/>
    <col min="21" max="21" width="2.42578125" style="52" customWidth="1"/>
    <col min="22" max="22" width="11.5703125" style="52" customWidth="1"/>
    <col min="23" max="23" width="2.42578125" style="52" customWidth="1"/>
    <col min="24" max="24" width="9.140625" style="52"/>
    <col min="25" max="25" width="4.5703125" style="52" customWidth="1"/>
    <col min="26" max="26" width="36" style="52" customWidth="1"/>
    <col min="27" max="27" width="5" style="52" customWidth="1"/>
    <col min="28" max="98" width="9.140625" style="52"/>
  </cols>
  <sheetData>
    <row r="1" spans="1:98" ht="26.25" customHeight="1">
      <c r="A1" s="343" t="s">
        <v>237</v>
      </c>
      <c r="B1" s="84" t="s">
        <v>238</v>
      </c>
      <c r="C1" s="35" t="s">
        <v>239</v>
      </c>
      <c r="D1" s="35" t="s">
        <v>240</v>
      </c>
      <c r="E1" s="35" t="s">
        <v>241</v>
      </c>
      <c r="F1" s="37" t="s">
        <v>75</v>
      </c>
      <c r="G1" s="37" t="s">
        <v>242</v>
      </c>
      <c r="H1" s="37" t="s">
        <v>243</v>
      </c>
      <c r="I1" s="37" t="s">
        <v>244</v>
      </c>
      <c r="J1" s="53" t="s">
        <v>245</v>
      </c>
      <c r="L1" s="267" t="s">
        <v>246</v>
      </c>
      <c r="Y1" s="345" t="s">
        <v>247</v>
      </c>
      <c r="Z1" s="345"/>
      <c r="AA1" s="345"/>
      <c r="CT1" s="44"/>
    </row>
    <row r="2" spans="1:98" ht="12.75" customHeight="1">
      <c r="A2" s="343"/>
      <c r="B2" s="85"/>
      <c r="C2" s="38" t="s">
        <v>248</v>
      </c>
      <c r="D2" s="50" t="s">
        <v>249</v>
      </c>
      <c r="E2" s="36">
        <v>2020</v>
      </c>
      <c r="F2" s="45" t="s">
        <v>76</v>
      </c>
      <c r="G2" s="44" t="s">
        <v>250</v>
      </c>
      <c r="H2" s="44" t="s">
        <v>251</v>
      </c>
      <c r="I2" s="44" t="s">
        <v>251</v>
      </c>
      <c r="J2" s="54" t="s">
        <v>252</v>
      </c>
      <c r="L2" s="268" t="s">
        <v>253</v>
      </c>
    </row>
    <row r="3" spans="1:98" ht="26.25" customHeight="1">
      <c r="A3" s="47" t="s">
        <v>254</v>
      </c>
      <c r="B3" s="269" t="s">
        <v>255</v>
      </c>
      <c r="C3" s="38" t="s">
        <v>49</v>
      </c>
      <c r="D3" s="50" t="s">
        <v>256</v>
      </c>
      <c r="E3" s="40">
        <v>2021</v>
      </c>
      <c r="F3" s="45" t="s">
        <v>257</v>
      </c>
      <c r="G3" s="44" t="s">
        <v>258</v>
      </c>
      <c r="H3" s="44" t="s">
        <v>259</v>
      </c>
      <c r="I3" s="44" t="s">
        <v>259</v>
      </c>
      <c r="J3" s="54" t="s">
        <v>260</v>
      </c>
      <c r="L3" s="51" t="s">
        <v>261</v>
      </c>
      <c r="Y3" s="76" t="s">
        <v>183</v>
      </c>
      <c r="Z3" s="78" t="s">
        <v>262</v>
      </c>
      <c r="AA3" s="82" t="s">
        <v>263</v>
      </c>
    </row>
    <row r="4" spans="1:98" ht="26.25" customHeight="1">
      <c r="A4" s="47" t="s">
        <v>264</v>
      </c>
      <c r="B4" s="47"/>
      <c r="D4" s="50" t="s">
        <v>265</v>
      </c>
      <c r="E4" s="40">
        <v>2022</v>
      </c>
      <c r="G4" s="44" t="s">
        <v>266</v>
      </c>
      <c r="H4" s="44" t="s">
        <v>267</v>
      </c>
      <c r="I4" s="44" t="s">
        <v>267</v>
      </c>
      <c r="J4" s="54" t="s">
        <v>268</v>
      </c>
      <c r="L4" s="51" t="s">
        <v>269</v>
      </c>
      <c r="Y4" s="76" t="s">
        <v>270</v>
      </c>
      <c r="Z4" s="78" t="s">
        <v>271</v>
      </c>
      <c r="AA4" s="82" t="s">
        <v>272</v>
      </c>
    </row>
    <row r="5" spans="1:98" ht="12.75" customHeight="1">
      <c r="A5" s="47" t="s">
        <v>273</v>
      </c>
      <c r="B5" s="47"/>
      <c r="D5" s="50" t="s">
        <v>274</v>
      </c>
      <c r="E5" s="40">
        <v>2023</v>
      </c>
      <c r="G5" s="44" t="s">
        <v>275</v>
      </c>
      <c r="H5" s="44" t="s">
        <v>276</v>
      </c>
      <c r="I5" s="44" t="s">
        <v>276</v>
      </c>
      <c r="J5" s="44"/>
      <c r="L5" s="51" t="s">
        <v>277</v>
      </c>
      <c r="Y5" s="76"/>
      <c r="Z5" s="78"/>
      <c r="AA5" s="82"/>
    </row>
    <row r="6" spans="1:98" ht="12.75" customHeight="1">
      <c r="A6" s="47" t="s">
        <v>278</v>
      </c>
      <c r="B6" s="47"/>
      <c r="C6" s="35" t="s">
        <v>279</v>
      </c>
      <c r="D6" s="39"/>
      <c r="E6" s="40">
        <v>2024</v>
      </c>
      <c r="G6" s="44" t="s">
        <v>280</v>
      </c>
      <c r="H6" s="44" t="s">
        <v>281</v>
      </c>
      <c r="I6" s="44" t="s">
        <v>281</v>
      </c>
      <c r="J6" s="44"/>
      <c r="L6" s="51" t="s">
        <v>282</v>
      </c>
      <c r="Y6" s="76"/>
      <c r="Z6" s="78"/>
      <c r="AA6" s="82"/>
    </row>
    <row r="7" spans="1:98" ht="26.25" customHeight="1">
      <c r="A7" s="47" t="s">
        <v>283</v>
      </c>
      <c r="B7" s="47"/>
      <c r="C7" s="38">
        <v>0</v>
      </c>
      <c r="D7" s="39"/>
      <c r="E7" s="36">
        <v>2025</v>
      </c>
      <c r="G7" s="44" t="s">
        <v>284</v>
      </c>
      <c r="H7" s="44" t="s">
        <v>285</v>
      </c>
      <c r="I7" s="44" t="s">
        <v>285</v>
      </c>
      <c r="J7" s="44"/>
      <c r="L7" s="51" t="s">
        <v>286</v>
      </c>
      <c r="Y7" s="76" t="s">
        <v>287</v>
      </c>
      <c r="Z7" s="78" t="s">
        <v>288</v>
      </c>
      <c r="AA7" s="82" t="s">
        <v>289</v>
      </c>
    </row>
    <row r="8" spans="1:98" ht="26.25" customHeight="1">
      <c r="A8" s="47" t="s">
        <v>290</v>
      </c>
      <c r="B8" s="47"/>
      <c r="D8" s="39"/>
      <c r="E8" s="36"/>
      <c r="G8" s="44" t="s">
        <v>291</v>
      </c>
      <c r="H8" s="44" t="s">
        <v>292</v>
      </c>
      <c r="I8" s="44" t="s">
        <v>292</v>
      </c>
      <c r="J8" s="44"/>
      <c r="L8" s="51" t="s">
        <v>293</v>
      </c>
      <c r="Y8" s="76" t="s">
        <v>294</v>
      </c>
      <c r="Z8" s="78" t="s">
        <v>295</v>
      </c>
      <c r="AA8" s="82" t="s">
        <v>296</v>
      </c>
    </row>
    <row r="9" spans="1:98" ht="26.25" customHeight="1">
      <c r="A9" s="47" t="s">
        <v>297</v>
      </c>
      <c r="B9" s="47"/>
      <c r="D9" s="39"/>
      <c r="E9" s="40"/>
      <c r="G9" s="44" t="s">
        <v>298</v>
      </c>
      <c r="H9" s="44" t="s">
        <v>299</v>
      </c>
      <c r="I9" s="44" t="s">
        <v>299</v>
      </c>
      <c r="J9" s="44"/>
      <c r="L9" s="51" t="s">
        <v>300</v>
      </c>
      <c r="Y9" s="76" t="s">
        <v>301</v>
      </c>
      <c r="Z9" s="78" t="s">
        <v>302</v>
      </c>
      <c r="AA9" s="82" t="s">
        <v>303</v>
      </c>
    </row>
    <row r="10" spans="1:98" ht="26.25" customHeight="1">
      <c r="A10" s="47" t="s">
        <v>304</v>
      </c>
      <c r="B10" s="47"/>
      <c r="D10" s="39"/>
      <c r="E10" s="40"/>
      <c r="G10" s="44" t="s">
        <v>305</v>
      </c>
      <c r="H10" s="44" t="s">
        <v>306</v>
      </c>
      <c r="I10" s="44" t="s">
        <v>306</v>
      </c>
      <c r="J10" s="44"/>
      <c r="Y10" s="76" t="s">
        <v>307</v>
      </c>
      <c r="Z10" s="78" t="s">
        <v>308</v>
      </c>
      <c r="AA10" s="82" t="s">
        <v>309</v>
      </c>
    </row>
    <row r="11" spans="1:98" ht="26.25" customHeight="1">
      <c r="A11" s="47" t="s">
        <v>310</v>
      </c>
      <c r="B11" s="47"/>
      <c r="D11" s="39"/>
      <c r="E11" s="40"/>
      <c r="G11" s="44" t="s">
        <v>311</v>
      </c>
      <c r="H11" s="44">
        <v>10</v>
      </c>
      <c r="I11" s="44">
        <v>10</v>
      </c>
      <c r="J11" s="44"/>
      <c r="L11" s="49" t="s">
        <v>312</v>
      </c>
      <c r="Y11" s="76" t="s">
        <v>313</v>
      </c>
      <c r="Z11" s="78" t="s">
        <v>314</v>
      </c>
      <c r="AA11" s="82" t="s">
        <v>315</v>
      </c>
    </row>
    <row r="12" spans="1:98" ht="26.25" customHeight="1">
      <c r="A12" s="47" t="s">
        <v>316</v>
      </c>
      <c r="B12" s="47"/>
      <c r="D12" s="39"/>
      <c r="E12" s="40"/>
      <c r="G12" s="44" t="s">
        <v>317</v>
      </c>
      <c r="H12" s="44">
        <v>11</v>
      </c>
      <c r="I12" s="44">
        <v>11</v>
      </c>
      <c r="J12" s="44"/>
      <c r="L12" s="51" t="s">
        <v>253</v>
      </c>
      <c r="Y12" s="76" t="s">
        <v>318</v>
      </c>
      <c r="Z12" s="83" t="s">
        <v>319</v>
      </c>
      <c r="AA12" s="73" t="s">
        <v>320</v>
      </c>
    </row>
    <row r="13" spans="1:98" ht="12.75" customHeight="1">
      <c r="A13" s="47" t="s">
        <v>321</v>
      </c>
      <c r="B13" s="47"/>
      <c r="D13" s="39"/>
      <c r="E13" s="40"/>
      <c r="G13" s="44" t="s">
        <v>322</v>
      </c>
      <c r="H13" s="44">
        <v>12</v>
      </c>
      <c r="I13" s="44">
        <v>12</v>
      </c>
      <c r="J13" s="44"/>
      <c r="L13" s="51" t="s">
        <v>261</v>
      </c>
    </row>
    <row r="14" spans="1:98" ht="22.5" customHeight="1">
      <c r="A14" s="47" t="s">
        <v>323</v>
      </c>
      <c r="B14" s="47"/>
      <c r="D14" s="39"/>
      <c r="E14" s="40"/>
      <c r="G14" s="44"/>
      <c r="H14" s="44"/>
      <c r="I14" s="44">
        <v>13</v>
      </c>
      <c r="J14" s="44"/>
      <c r="L14" s="51" t="s">
        <v>269</v>
      </c>
      <c r="Y14" s="345" t="s">
        <v>324</v>
      </c>
      <c r="Z14" s="345"/>
      <c r="AA14" s="345"/>
    </row>
    <row r="15" spans="1:98" ht="12.75" customHeight="1">
      <c r="A15" s="47" t="s">
        <v>325</v>
      </c>
      <c r="B15" s="47"/>
      <c r="D15" s="39"/>
      <c r="E15" s="40"/>
      <c r="G15" s="44"/>
      <c r="H15" s="44"/>
      <c r="I15" s="44">
        <v>14</v>
      </c>
      <c r="J15" s="44"/>
      <c r="L15" s="51" t="s">
        <v>277</v>
      </c>
    </row>
    <row r="16" spans="1:98" ht="26.25" customHeight="1">
      <c r="A16" s="90" t="s">
        <v>326</v>
      </c>
      <c r="B16" s="47"/>
      <c r="D16" s="39"/>
      <c r="E16" s="40"/>
      <c r="G16" s="44"/>
      <c r="H16" s="44"/>
      <c r="I16" s="44">
        <v>15</v>
      </c>
      <c r="J16" s="44"/>
      <c r="L16" s="51" t="s">
        <v>282</v>
      </c>
      <c r="Y16" s="76" t="s">
        <v>183</v>
      </c>
      <c r="Z16" s="78" t="s">
        <v>262</v>
      </c>
      <c r="AA16" s="82" t="s">
        <v>263</v>
      </c>
    </row>
    <row r="17" spans="1:27" ht="26.25" customHeight="1">
      <c r="A17" s="47" t="s">
        <v>327</v>
      </c>
      <c r="B17" s="47"/>
      <c r="C17" s="119" t="s">
        <v>328</v>
      </c>
      <c r="G17" s="44"/>
      <c r="H17" s="44"/>
      <c r="I17" s="44">
        <v>16</v>
      </c>
      <c r="J17" s="44"/>
      <c r="Y17" s="76" t="s">
        <v>270</v>
      </c>
      <c r="Z17" s="78" t="s">
        <v>271</v>
      </c>
      <c r="AA17" s="82" t="s">
        <v>272</v>
      </c>
    </row>
    <row r="18" spans="1:27" ht="26.25" customHeight="1">
      <c r="A18" s="47" t="s">
        <v>329</v>
      </c>
      <c r="B18" s="47"/>
      <c r="C18" s="120" t="s">
        <v>330</v>
      </c>
      <c r="G18" s="44"/>
      <c r="H18" s="44"/>
      <c r="I18" s="44">
        <v>17</v>
      </c>
      <c r="J18" s="44"/>
      <c r="Y18" s="76" t="s">
        <v>287</v>
      </c>
      <c r="Z18" s="78" t="s">
        <v>331</v>
      </c>
      <c r="AA18" s="82" t="s">
        <v>289</v>
      </c>
    </row>
    <row r="19" spans="1:27" ht="26.25" customHeight="1">
      <c r="A19" s="47" t="s">
        <v>332</v>
      </c>
      <c r="B19" s="47"/>
      <c r="G19" s="44"/>
      <c r="H19" s="44"/>
      <c r="I19" s="44">
        <v>18</v>
      </c>
      <c r="J19" s="44"/>
      <c r="L19" s="344" t="s">
        <v>333</v>
      </c>
      <c r="M19" s="344"/>
      <c r="N19" s="344"/>
      <c r="O19" s="344"/>
      <c r="P19" s="344"/>
      <c r="Q19" s="344"/>
      <c r="R19" s="344"/>
      <c r="S19" s="344"/>
      <c r="T19" s="344"/>
      <c r="U19" s="344"/>
      <c r="Y19" s="76" t="s">
        <v>294</v>
      </c>
      <c r="Z19" s="78" t="s">
        <v>334</v>
      </c>
      <c r="AA19" s="82" t="s">
        <v>296</v>
      </c>
    </row>
    <row r="20" spans="1:27" ht="26.25" customHeight="1">
      <c r="A20" s="47" t="s">
        <v>335</v>
      </c>
      <c r="B20" s="47"/>
      <c r="G20" s="44"/>
      <c r="H20" s="44"/>
      <c r="I20" s="44">
        <v>19</v>
      </c>
      <c r="J20" s="44"/>
      <c r="L20" s="52" t="s">
        <v>336</v>
      </c>
      <c r="M20" s="77" t="e">
        <f ca="1">IF((SUMIF(OFFSET(SUM_1100_1,0,-1),"",SUM_1100_1)-SUMIF(OFFSET(SUM_1100_1,0,-1),"(",SUM_1100_1))&lt;0,"(","")</f>
        <v>#NAME?</v>
      </c>
      <c r="N20" s="75" t="e">
        <f ca="1">ABS(SUMIF(OFFSET(SUM_1100_1,0,-1),"",SUM_1100_1)-SUMIF(OFFSET(SUM_1100_1,0,-1),"(",SUM_1100_1))</f>
        <v>#NAME?</v>
      </c>
      <c r="O20" s="80" t="e">
        <f t="shared" ref="O20:O26" ca="1" si="0">IF(M20="(",")","")</f>
        <v>#NAME?</v>
      </c>
      <c r="P20" s="80" t="e">
        <f ca="1">IF((SUMIF(OFFSET(SUM_1100_2,0,-1),"",SUM_1100_2)-SUMIF(OFFSET(SUM_1100_2,0,-1),"(",SUM_1100_2))&lt;0,"(","")</f>
        <v>#NAME?</v>
      </c>
      <c r="Q20" s="75" t="e">
        <f ca="1">ABS(SUMIF(OFFSET(SUM_1100_2,0,-1),"",SUM_1100_2)-SUMIF(OFFSET(SUM_1100_2,0,-1),"(",SUM_1100_2))</f>
        <v>#NAME?</v>
      </c>
      <c r="R20" s="80" t="e">
        <f t="shared" ref="R20:R26" ca="1" si="1">IF(P20="(",")","")</f>
        <v>#NAME?</v>
      </c>
      <c r="S20" s="80" t="e">
        <f ca="1">IF((SUMIF(OFFSET(SUM_1100_3,0,-1),"",SUM_1100_3)-SUMIF(OFFSET(SUM_1100_3,0,-1),"(",SUM_1100_3))&lt;0,"(","")</f>
        <v>#NAME?</v>
      </c>
      <c r="T20" s="75" t="e">
        <f ca="1">ABS(SUMIF(OFFSET(SUM_1100_3,0,-1),"",SUM_1100_3)-SUMIF(OFFSET(SUM_1100_3,0,-1),"(",SUM_1100_3))</f>
        <v>#NAME?</v>
      </c>
      <c r="U20" s="80" t="e">
        <f t="shared" ref="U20:U26" ca="1" si="2">IF(S20="(",")","")</f>
        <v>#NAME?</v>
      </c>
      <c r="Y20" s="76" t="s">
        <v>301</v>
      </c>
      <c r="Z20" s="78" t="s">
        <v>288</v>
      </c>
      <c r="AA20" s="82" t="s">
        <v>303</v>
      </c>
    </row>
    <row r="21" spans="1:27" ht="26.25" customHeight="1">
      <c r="A21" s="47" t="s">
        <v>337</v>
      </c>
      <c r="B21" s="47"/>
      <c r="G21" s="44"/>
      <c r="H21" s="44"/>
      <c r="I21" s="44">
        <v>20</v>
      </c>
      <c r="J21" s="44"/>
      <c r="L21" s="52" t="s">
        <v>338</v>
      </c>
      <c r="M21" s="80" t="e">
        <f ca="1">IF((SUMIF(OFFSET(SUM_1200_1,0,-1),"",SUM_1200_1)-SUMIF(OFFSET(SUM_1200_1,0,-1),"(",SUM_1200_1))&lt;0,"(","")</f>
        <v>#NAME?</v>
      </c>
      <c r="N21" s="75" t="e">
        <f ca="1">ABS(SUMIF(OFFSET(SUM_1200_1,0,-1),"",SUM_1200_1)-SUMIF(OFFSET(SUM_1200_1,0,-1),"(",SUM_1200_1))</f>
        <v>#NAME?</v>
      </c>
      <c r="O21" s="80" t="e">
        <f t="shared" ca="1" si="0"/>
        <v>#NAME?</v>
      </c>
      <c r="P21" s="80" t="e">
        <f ca="1">IF((SUMIF(OFFSET(SUM_1200_2,0,-1),"",SUM_1200_2)-SUMIF(OFFSET(SUM_1200_2,0,-1),"(",SUM_1200_2))&lt;0,"(","")</f>
        <v>#NAME?</v>
      </c>
      <c r="Q21" s="75" t="e">
        <f ca="1">ABS(SUMIF(OFFSET(SUM_1200_2,0,-1),"",SUM_1200_2)-SUMIF(OFFSET(SUM_1200_2,0,-1),"(",SUM_1200_2))</f>
        <v>#NAME?</v>
      </c>
      <c r="R21" s="80" t="e">
        <f t="shared" ca="1" si="1"/>
        <v>#NAME?</v>
      </c>
      <c r="S21" s="80" t="e">
        <f ca="1">IF((SUMIF(OFFSET(SUM_1200_3,0,-1),"",SUM_1200_3)-SUMIF(OFFSET(SUM_1200_3,0,-1),"(",SUM_1200_3))&lt;0,"(","")</f>
        <v>#NAME?</v>
      </c>
      <c r="T21" s="75" t="e">
        <f ca="1">ABS(SUMIF(OFFSET(SUM_1200_3,0,-1),"",SUM_1200_3)-SUMIF(OFFSET(SUM_1200_3,0,-1),"(",SUM_1200_3))</f>
        <v>#NAME?</v>
      </c>
      <c r="U21" s="80" t="e">
        <f t="shared" ca="1" si="2"/>
        <v>#NAME?</v>
      </c>
      <c r="Y21" s="76" t="s">
        <v>307</v>
      </c>
      <c r="Z21" s="78" t="s">
        <v>295</v>
      </c>
      <c r="AA21" s="82" t="s">
        <v>309</v>
      </c>
    </row>
    <row r="22" spans="1:27" ht="26.25" customHeight="1">
      <c r="A22" s="47" t="s">
        <v>339</v>
      </c>
      <c r="B22" s="47"/>
      <c r="G22" s="44"/>
      <c r="H22" s="44"/>
      <c r="I22" s="44">
        <v>21</v>
      </c>
      <c r="J22" s="44"/>
      <c r="L22" s="52" t="s">
        <v>340</v>
      </c>
      <c r="M22" s="80" t="e">
        <f ca="1">IF((IF(M13="(",-LINE_1100_1,LINE_1100_1)+IF(M21="(",-LINE_1200_1,LINE_1200_1))&lt;0,"(","")</f>
        <v>#NAME?</v>
      </c>
      <c r="N22" s="75" t="e">
        <f ca="1">ABS(IF(M13="(",-LINE_1100_1,LINE_1100_1)+IF(M21="(",-LINE_1200_1,LINE_1200_1))</f>
        <v>#NAME?</v>
      </c>
      <c r="O22" s="80" t="e">
        <f t="shared" ca="1" si="0"/>
        <v>#NAME?</v>
      </c>
      <c r="P22" s="80" t="e">
        <f ca="1">IF((IF(P13="(",-LINE_1100_2,LINE_1100_2)+IF(P21="(",-LINE_1200_2,LINE_1200_2))&lt;0,"(","")</f>
        <v>#NAME?</v>
      </c>
      <c r="Q22" s="75" t="e">
        <f ca="1">ABS(IF(P13="(",-LINE_1100_2,LINE_1100_2)+IF(P21="(",-LINE_1200_2,LINE_1200_2))</f>
        <v>#NAME?</v>
      </c>
      <c r="R22" s="80" t="e">
        <f t="shared" ca="1" si="1"/>
        <v>#NAME?</v>
      </c>
      <c r="S22" s="80" t="e">
        <f ca="1">IF((IF(S13="(",-LINE_1100_3,LINE_1100_3)+IF(S21="(",-LINE_1200_3,LINE_1200_3))&lt;0,"(","")</f>
        <v>#NAME?</v>
      </c>
      <c r="T22" s="75" t="e">
        <f ca="1">ABS(IF(S13="(",-LINE_1100_3,LINE_1100_3)+IF(S21="(",-LINE_1200_3,LINE_1200_3))</f>
        <v>#NAME?</v>
      </c>
      <c r="U22" s="80" t="e">
        <f t="shared" ca="1" si="2"/>
        <v>#NAME?</v>
      </c>
      <c r="Y22" s="76" t="s">
        <v>313</v>
      </c>
      <c r="Z22" s="78" t="s">
        <v>302</v>
      </c>
      <c r="AA22" s="82" t="s">
        <v>315</v>
      </c>
    </row>
    <row r="23" spans="1:27" ht="26.25" customHeight="1">
      <c r="A23" s="47" t="s">
        <v>341</v>
      </c>
      <c r="B23" s="47"/>
      <c r="G23" s="44"/>
      <c r="H23" s="44"/>
      <c r="I23" s="44">
        <v>22</v>
      </c>
      <c r="J23" s="44"/>
      <c r="L23" s="52" t="s">
        <v>342</v>
      </c>
      <c r="M23" s="80" t="e">
        <f ca="1">IF((SUMIF(OFFSET(SUM_1300_1,0,-1),"",SUM_1300_1)-SUMIF(OFFSET(SUM_1300_1,0,-1),"(",SUM_1300_1))&lt;0,"(","")</f>
        <v>#NAME?</v>
      </c>
      <c r="N23" s="75" t="e">
        <f ca="1">ABS(SUMIF(OFFSET(SUM_1300_1,0,-1),"",SUM_1300_1)-SUMIF(OFFSET(SUM_1300_1,0,-1),"(",SUM_1300_1))</f>
        <v>#NAME?</v>
      </c>
      <c r="O23" s="80" t="e">
        <f t="shared" ca="1" si="0"/>
        <v>#NAME?</v>
      </c>
      <c r="P23" s="80" t="e">
        <f ca="1">IF((SUMIF(OFFSET(SUM_1300_2,0,-1),"",SUM_1300_2)-SUMIF(OFFSET(SUM_1300_2,0,-1),"(",SUM_1300_2))&lt;0,"(","")</f>
        <v>#NAME?</v>
      </c>
      <c r="Q23" s="75" t="e">
        <f ca="1">ABS(SUMIF(OFFSET(SUM_1300_2,0,-1),"",SUM_1300_2)-SUMIF(OFFSET(SUM_1300_2,0,-1),"(",SUM_1300_2))</f>
        <v>#NAME?</v>
      </c>
      <c r="R23" s="80" t="e">
        <f t="shared" ca="1" si="1"/>
        <v>#NAME?</v>
      </c>
      <c r="S23" s="80" t="e">
        <f ca="1">IF((SUMIF(OFFSET(SUM_1300_3,0,-1),"",SUM_1300_3)-SUMIF(OFFSET(SUM_1300_3,0,-1),"(",SUM_1300_3))&lt;0,"(","")</f>
        <v>#NAME?</v>
      </c>
      <c r="T23" s="75" t="e">
        <f ca="1">ABS(SUMIF(OFFSET(SUM_1300_3,0,-1),"",SUM_1300_3)-SUMIF(OFFSET(SUM_1300_3,0,-1),"(",SUM_1300_3))</f>
        <v>#NAME?</v>
      </c>
      <c r="U23" s="80" t="e">
        <f t="shared" ca="1" si="2"/>
        <v>#NAME?</v>
      </c>
      <c r="Y23" s="76" t="s">
        <v>318</v>
      </c>
      <c r="Z23" s="78" t="s">
        <v>308</v>
      </c>
      <c r="AA23" s="82" t="s">
        <v>343</v>
      </c>
    </row>
    <row r="24" spans="1:27" ht="26.25" customHeight="1">
      <c r="A24" s="47" t="s">
        <v>344</v>
      </c>
      <c r="B24" s="47"/>
      <c r="C24" s="36"/>
      <c r="G24" s="44"/>
      <c r="H24" s="44"/>
      <c r="I24" s="44">
        <v>23</v>
      </c>
      <c r="J24" s="44"/>
      <c r="L24" s="52" t="s">
        <v>345</v>
      </c>
      <c r="M24" s="80" t="e">
        <f ca="1">IF((SUMIF(OFFSET(SUM_1400_1,0,-1),"",SUM_1400_1)-SUMIF(OFFSET(SUM_1400_1,0,-1),"(",SUM_1400_1))&lt;0,"(","")</f>
        <v>#NAME?</v>
      </c>
      <c r="N24" s="75" t="e">
        <f ca="1">ABS(SUMIF(OFFSET(SUM_1400_1,0,-1),"",SUM_1400_1)-SUMIF(OFFSET(SUM_1400_1,0,-1),"(",SUM_1400_1))</f>
        <v>#NAME?</v>
      </c>
      <c r="O24" s="80" t="e">
        <f t="shared" ca="1" si="0"/>
        <v>#NAME?</v>
      </c>
      <c r="P24" s="80" t="e">
        <f ca="1">IF((SUMIF(OFFSET(SUM_1400_2,0,-1),"",SUM_1400_2)-SUMIF(OFFSET(SUM_1400_2,0,-1),"(",SUM_1400_2))&lt;0,"(","")</f>
        <v>#NAME?</v>
      </c>
      <c r="Q24" s="75" t="e">
        <f ca="1">ABS(SUMIF(OFFSET(SUM_1400_2,0,-1),"",SUM_1400_2)-SUMIF(OFFSET(SUM_1400_2,0,-1),"(",SUM_1400_2))</f>
        <v>#NAME?</v>
      </c>
      <c r="R24" s="80" t="e">
        <f t="shared" ca="1" si="1"/>
        <v>#NAME?</v>
      </c>
      <c r="S24" s="80" t="e">
        <f ca="1">IF((SUMIF(OFFSET(SUM_1400_3,0,-1),"",SUM_1400_3)-SUMIF(OFFSET(SUM_1400_3,0,-1),"(",SUM_1400_3))&lt;0,"(","")</f>
        <v>#NAME?</v>
      </c>
      <c r="T24" s="75" t="e">
        <f ca="1">ABS(SUMIF(OFFSET(SUM_1400_3,0,-1),"",SUM_1400_3)-SUMIF(OFFSET(SUM_1400_3,0,-1),"(",SUM_1400_3))</f>
        <v>#NAME?</v>
      </c>
      <c r="U24" s="80" t="e">
        <f t="shared" ca="1" si="2"/>
        <v>#NAME?</v>
      </c>
      <c r="Y24" s="76" t="s">
        <v>346</v>
      </c>
      <c r="Z24" s="78" t="s">
        <v>314</v>
      </c>
      <c r="AA24" s="82" t="s">
        <v>347</v>
      </c>
    </row>
    <row r="25" spans="1:27" ht="26.25" customHeight="1">
      <c r="A25" s="47" t="s">
        <v>348</v>
      </c>
      <c r="B25" s="47"/>
      <c r="G25" s="44"/>
      <c r="H25" s="44"/>
      <c r="I25" s="44">
        <v>24</v>
      </c>
      <c r="J25" s="44"/>
      <c r="L25" s="52" t="s">
        <v>349</v>
      </c>
      <c r="M25" s="80" t="e">
        <f ca="1">IF((SUMIF(OFFSET(SUM_1500_1,0,-1),"",SUM_1500_1)-SUMIF(OFFSET(SUM_1500_1,0,-1),"(",SUM_1500_1))&lt;0,"(","")</f>
        <v>#NAME?</v>
      </c>
      <c r="N25" s="75" t="e">
        <f ca="1">ABS(SUMIF(OFFSET(SUM_1500_1,0,-1),"",SUM_1500_1)-SUMIF(OFFSET(SUM_1500_1,0,-1),"(",SUM_1500_1))</f>
        <v>#NAME?</v>
      </c>
      <c r="O25" s="80" t="e">
        <f t="shared" ca="1" si="0"/>
        <v>#NAME?</v>
      </c>
      <c r="P25" s="80" t="e">
        <f ca="1">IF((SUMIF(OFFSET(SUM_1500_2,0,-1),"",SUM_1500_2)-SUMIF(OFFSET(SUM_1500_2,0,-1),"(",SUM_1500_2))&lt;0,"(","")</f>
        <v>#NAME?</v>
      </c>
      <c r="Q25" s="75" t="e">
        <f ca="1">ABS(SUMIF(OFFSET(SUM_1500_2,0,-1),"",SUM_1500_2)-SUMIF(OFFSET(SUM_1500_2,0,-1),"(",SUM_1500_2))</f>
        <v>#NAME?</v>
      </c>
      <c r="R25" s="80" t="e">
        <f t="shared" ca="1" si="1"/>
        <v>#NAME?</v>
      </c>
      <c r="S25" s="80" t="e">
        <f ca="1">IF((SUMIF(OFFSET(SUM_1500_3,0,-1),"",SUM_1500_3)-SUMIF(OFFSET(SUM_1500_3,0,-1),"(",SUM_1500_3))&lt;0,"(","")</f>
        <v>#NAME?</v>
      </c>
      <c r="T25" s="75" t="e">
        <f ca="1">ABS(SUMIF(OFFSET(SUM_1500_3,0,-1),"",SUM_1500_3)-SUMIF(OFFSET(SUM_1500_3,0,-1),"(",SUM_1500_3))</f>
        <v>#NAME?</v>
      </c>
      <c r="U25" s="80" t="e">
        <f t="shared" ca="1" si="2"/>
        <v>#NAME?</v>
      </c>
      <c r="Y25" s="76" t="s">
        <v>350</v>
      </c>
      <c r="Z25" s="83" t="s">
        <v>319</v>
      </c>
      <c r="AA25" s="73" t="s">
        <v>320</v>
      </c>
    </row>
    <row r="26" spans="1:27" ht="12.75" customHeight="1">
      <c r="A26" s="47" t="s">
        <v>351</v>
      </c>
      <c r="B26" s="47"/>
      <c r="G26" s="44"/>
      <c r="H26" s="44"/>
      <c r="I26" s="44">
        <v>25</v>
      </c>
      <c r="J26" s="44"/>
      <c r="L26" s="52" t="s">
        <v>352</v>
      </c>
      <c r="M26" s="80" t="e">
        <f ca="1">IF((IF(M12="(",-LINE_1300_1,LINE_1300_1)+IF(M18="(",-LINE_1400_1,LINE_1400_1)+IF(M25="(",-LINE_1500_1,LINE_1500_1))&lt;0,"(","")</f>
        <v>#NAME?</v>
      </c>
      <c r="N26" s="75" t="e">
        <f ca="1">ABS(IF(M12="(",-LINE_1300_1,LINE_1300_1)+IF(M18="(",-LINE_1400_1,LINE_1400_1)+IF(M25="(",-LINE_1500_1,LINE_1500_1))</f>
        <v>#NAME?</v>
      </c>
      <c r="O26" s="80" t="e">
        <f t="shared" ca="1" si="0"/>
        <v>#NAME?</v>
      </c>
      <c r="P26" s="80" t="e">
        <f ca="1">IF((IF(P12="(",-LINE_1300_2,LINE_1300_2)+IF(P18="(",-LINE_1400_2,LINE_1400_2)+IF(P25="(",-LINE_1500_2,LINE_1500_2))&lt;0,"(","")</f>
        <v>#NAME?</v>
      </c>
      <c r="Q26" s="75" t="e">
        <f ca="1">ABS(IF(P12="(",-LINE_1300_2,LINE_1300_2)+IF(P18="(",-LINE_1400_2,LINE_1400_2)+IF(P25="(",-LINE_1500_2,LINE_1500_2))</f>
        <v>#NAME?</v>
      </c>
      <c r="R26" s="80" t="e">
        <f t="shared" ca="1" si="1"/>
        <v>#NAME?</v>
      </c>
      <c r="S26" s="80" t="e">
        <f ca="1">IF((IF(S12="(",-LINE_1300_3,LINE_1300_3)+IF(S18="(",-LINE_1400_3,LINE_1400_3)+IF(S25="(",-LINE_1500_3,LINE_1500_3))&lt;0,"(","")</f>
        <v>#NAME?</v>
      </c>
      <c r="T26" s="75" t="e">
        <f ca="1">ABS(IF(S12="(",-LINE_1300_3,LINE_1300_3)+IF(S18="(",-LINE_1400_3,LINE_1400_3)+IF(S25="(",-LINE_1500_3,LINE_1500_3))</f>
        <v>#NAME?</v>
      </c>
      <c r="U26" s="80" t="e">
        <f t="shared" ca="1" si="2"/>
        <v>#NAME?</v>
      </c>
    </row>
    <row r="27" spans="1:27" ht="12.75" customHeight="1">
      <c r="A27" s="47" t="s">
        <v>353</v>
      </c>
      <c r="B27" s="47"/>
      <c r="G27" s="44"/>
      <c r="H27" s="44"/>
      <c r="I27" s="44">
        <v>26</v>
      </c>
      <c r="J27" s="44"/>
    </row>
    <row r="28" spans="1:27" ht="12.75" customHeight="1">
      <c r="A28" s="47" t="s">
        <v>354</v>
      </c>
      <c r="B28" s="47"/>
      <c r="G28" s="44"/>
      <c r="H28" s="44"/>
      <c r="I28" s="44">
        <v>27</v>
      </c>
      <c r="J28" s="44"/>
      <c r="L28" s="52" t="s">
        <v>355</v>
      </c>
      <c r="M28" s="74"/>
      <c r="N28" s="91"/>
      <c r="O28" s="81"/>
      <c r="P28" s="74"/>
      <c r="Q28" s="91"/>
      <c r="R28" s="81"/>
      <c r="S28" s="74"/>
      <c r="T28" s="91"/>
      <c r="U28" s="81"/>
    </row>
    <row r="29" spans="1:27" ht="12.75" customHeight="1">
      <c r="A29" s="47" t="s">
        <v>356</v>
      </c>
      <c r="B29" s="47"/>
      <c r="G29" s="44"/>
      <c r="H29" s="44"/>
      <c r="I29" s="44">
        <v>28</v>
      </c>
      <c r="J29" s="44"/>
    </row>
    <row r="30" spans="1:27" ht="12.75" customHeight="1">
      <c r="A30" s="47" t="s">
        <v>357</v>
      </c>
      <c r="B30" s="47"/>
      <c r="G30" s="44"/>
      <c r="H30" s="44"/>
      <c r="I30" s="44">
        <v>29</v>
      </c>
      <c r="J30" s="44"/>
      <c r="L30" s="52" t="s">
        <v>358</v>
      </c>
      <c r="M30" s="74"/>
      <c r="N30" s="91"/>
      <c r="O30" s="81"/>
      <c r="P30" s="74"/>
      <c r="Q30" s="91"/>
      <c r="R30" s="81"/>
      <c r="S30" s="74"/>
      <c r="T30" s="91"/>
      <c r="U30" s="81"/>
      <c r="V30" s="74"/>
    </row>
    <row r="31" spans="1:27" ht="12.75" customHeight="1">
      <c r="A31" s="47" t="s">
        <v>359</v>
      </c>
      <c r="B31" s="47"/>
      <c r="G31" s="44"/>
      <c r="H31" s="44"/>
      <c r="I31" s="44">
        <v>30</v>
      </c>
      <c r="J31" s="44"/>
    </row>
    <row r="32" spans="1:27" ht="12.75" customHeight="1">
      <c r="A32" s="47" t="s">
        <v>360</v>
      </c>
      <c r="B32" s="47"/>
      <c r="G32" s="44"/>
      <c r="H32" s="44"/>
      <c r="I32" s="44">
        <v>31</v>
      </c>
      <c r="J32" s="44"/>
    </row>
    <row r="33" spans="1:2" ht="12.75" customHeight="1">
      <c r="A33" s="47" t="s">
        <v>361</v>
      </c>
      <c r="B33" s="47"/>
    </row>
    <row r="34" spans="1:2" ht="12.75" customHeight="1">
      <c r="A34" s="47" t="s">
        <v>362</v>
      </c>
      <c r="B34" s="47"/>
    </row>
    <row r="35" spans="1:2" ht="12.75" customHeight="1">
      <c r="A35" s="47" t="s">
        <v>363</v>
      </c>
      <c r="B35" s="47"/>
    </row>
    <row r="36" spans="1:2" ht="12.75" customHeight="1">
      <c r="A36" s="47" t="s">
        <v>364</v>
      </c>
      <c r="B36" s="47"/>
    </row>
    <row r="37" spans="1:2" ht="12.75" customHeight="1">
      <c r="A37" s="47" t="s">
        <v>365</v>
      </c>
      <c r="B37" s="47"/>
    </row>
    <row r="38" spans="1:2" ht="12.75" customHeight="1">
      <c r="A38" s="47" t="s">
        <v>366</v>
      </c>
      <c r="B38" s="47"/>
    </row>
    <row r="39" spans="1:2" ht="12.75" customHeight="1">
      <c r="A39" s="47" t="s">
        <v>367</v>
      </c>
      <c r="B39" s="47"/>
    </row>
    <row r="40" spans="1:2" ht="12.75" customHeight="1">
      <c r="A40" s="47" t="s">
        <v>368</v>
      </c>
      <c r="B40" s="47"/>
    </row>
    <row r="41" spans="1:2" ht="12.75" customHeight="1">
      <c r="A41" s="47" t="s">
        <v>43</v>
      </c>
      <c r="B41" s="47"/>
    </row>
    <row r="42" spans="1:2" ht="12.75" customHeight="1">
      <c r="A42" s="47" t="s">
        <v>369</v>
      </c>
      <c r="B42" s="47"/>
    </row>
    <row r="43" spans="1:2" ht="12.75" customHeight="1">
      <c r="A43" s="47" t="s">
        <v>370</v>
      </c>
      <c r="B43" s="47"/>
    </row>
    <row r="44" spans="1:2" ht="12.75" customHeight="1">
      <c r="A44" s="47" t="s">
        <v>371</v>
      </c>
      <c r="B44" s="47"/>
    </row>
    <row r="45" spans="1:2" ht="12.75" customHeight="1">
      <c r="A45" s="47" t="s">
        <v>372</v>
      </c>
      <c r="B45" s="47"/>
    </row>
    <row r="46" spans="1:2" ht="12.75" customHeight="1">
      <c r="A46" s="47" t="s">
        <v>373</v>
      </c>
      <c r="B46" s="47"/>
    </row>
    <row r="47" spans="1:2" ht="12.75" customHeight="1">
      <c r="A47" s="47" t="s">
        <v>374</v>
      </c>
      <c r="B47" s="47"/>
    </row>
    <row r="48" spans="1:2" ht="12.75" customHeight="1">
      <c r="A48" s="47" t="s">
        <v>375</v>
      </c>
      <c r="B48" s="47"/>
    </row>
    <row r="49" spans="1:2" ht="12.75" customHeight="1">
      <c r="A49" s="47" t="s">
        <v>376</v>
      </c>
      <c r="B49" s="47"/>
    </row>
    <row r="50" spans="1:2" ht="12.75" customHeight="1">
      <c r="A50" s="47" t="s">
        <v>377</v>
      </c>
      <c r="B50" s="47"/>
    </row>
    <row r="51" spans="1:2" ht="12.75" customHeight="1">
      <c r="A51" s="47" t="s">
        <v>378</v>
      </c>
      <c r="B51" s="47"/>
    </row>
    <row r="52" spans="1:2" ht="12.75" customHeight="1">
      <c r="A52" s="47" t="s">
        <v>379</v>
      </c>
      <c r="B52" s="47"/>
    </row>
    <row r="53" spans="1:2" ht="12.75" customHeight="1">
      <c r="A53" s="47" t="s">
        <v>380</v>
      </c>
      <c r="B53" s="47"/>
    </row>
    <row r="54" spans="1:2" ht="12.75" customHeight="1">
      <c r="A54" s="47" t="s">
        <v>381</v>
      </c>
      <c r="B54" s="47"/>
    </row>
    <row r="55" spans="1:2" ht="12.75" customHeight="1">
      <c r="A55" s="47" t="s">
        <v>382</v>
      </c>
      <c r="B55" s="47"/>
    </row>
    <row r="56" spans="1:2" ht="12.75" customHeight="1">
      <c r="A56" s="47" t="s">
        <v>383</v>
      </c>
      <c r="B56" s="47"/>
    </row>
    <row r="57" spans="1:2" ht="12.75" customHeight="1">
      <c r="A57" s="47" t="s">
        <v>384</v>
      </c>
      <c r="B57" s="47"/>
    </row>
    <row r="58" spans="1:2" ht="12.75" customHeight="1">
      <c r="A58" s="90" t="s">
        <v>385</v>
      </c>
      <c r="B58" s="47"/>
    </row>
    <row r="59" spans="1:2" ht="12.75" customHeight="1">
      <c r="A59" s="47" t="s">
        <v>386</v>
      </c>
      <c r="B59" s="47"/>
    </row>
    <row r="60" spans="1:2" ht="12.75" customHeight="1">
      <c r="A60" s="47" t="s">
        <v>387</v>
      </c>
      <c r="B60" s="47"/>
    </row>
    <row r="61" spans="1:2" ht="12.75" customHeight="1">
      <c r="A61" s="47" t="s">
        <v>388</v>
      </c>
      <c r="B61" s="47"/>
    </row>
    <row r="62" spans="1:2" ht="26.25" customHeight="1">
      <c r="A62" s="47" t="s">
        <v>389</v>
      </c>
      <c r="B62" s="47"/>
    </row>
    <row r="63" spans="1:2" ht="12.75" customHeight="1">
      <c r="A63" s="47" t="s">
        <v>390</v>
      </c>
      <c r="B63" s="47"/>
    </row>
    <row r="64" spans="1:2" ht="12.75" customHeight="1">
      <c r="A64" s="47" t="s">
        <v>391</v>
      </c>
      <c r="B64" s="47"/>
    </row>
    <row r="65" spans="1:2" ht="12.75" customHeight="1">
      <c r="A65" s="47" t="s">
        <v>392</v>
      </c>
      <c r="B65" s="47"/>
    </row>
    <row r="66" spans="1:2" ht="12.75" customHeight="1">
      <c r="A66" s="47" t="s">
        <v>393</v>
      </c>
      <c r="B66" s="47"/>
    </row>
    <row r="67" spans="1:2" ht="12.75" customHeight="1">
      <c r="A67" s="47" t="s">
        <v>394</v>
      </c>
      <c r="B67" s="47"/>
    </row>
    <row r="68" spans="1:2" ht="12.75" customHeight="1">
      <c r="A68" s="47" t="s">
        <v>395</v>
      </c>
      <c r="B68" s="47"/>
    </row>
    <row r="69" spans="1:2" ht="12.75" customHeight="1">
      <c r="A69" s="47" t="s">
        <v>396</v>
      </c>
      <c r="B69" s="47"/>
    </row>
    <row r="70" spans="1:2" ht="12.75" customHeight="1">
      <c r="A70" s="47" t="s">
        <v>397</v>
      </c>
      <c r="B70" s="47"/>
    </row>
    <row r="71" spans="1:2" ht="12.75" customHeight="1">
      <c r="A71" s="47" t="s">
        <v>398</v>
      </c>
      <c r="B71" s="47"/>
    </row>
    <row r="72" spans="1:2" ht="12.75" customHeight="1">
      <c r="A72" s="47" t="s">
        <v>399</v>
      </c>
      <c r="B72" s="47"/>
    </row>
    <row r="73" spans="1:2" ht="12.75" customHeight="1">
      <c r="A73" s="47" t="s">
        <v>400</v>
      </c>
      <c r="B73" s="47"/>
    </row>
    <row r="74" spans="1:2" ht="12.75" customHeight="1">
      <c r="A74" s="47" t="s">
        <v>401</v>
      </c>
      <c r="B74" s="47"/>
    </row>
    <row r="75" spans="1:2" ht="12.75" customHeight="1">
      <c r="A75" s="47" t="s">
        <v>402</v>
      </c>
      <c r="B75" s="47"/>
    </row>
    <row r="76" spans="1:2" ht="12.75" customHeight="1">
      <c r="A76" s="47" t="s">
        <v>403</v>
      </c>
      <c r="B76" s="47"/>
    </row>
    <row r="77" spans="1:2" ht="12.75" customHeight="1">
      <c r="A77" s="47" t="s">
        <v>404</v>
      </c>
      <c r="B77" s="47"/>
    </row>
    <row r="78" spans="1:2" ht="12.75" customHeight="1">
      <c r="A78" s="47" t="s">
        <v>405</v>
      </c>
      <c r="B78" s="47"/>
    </row>
    <row r="79" spans="1:2" ht="12.75" customHeight="1">
      <c r="A79" s="47" t="s">
        <v>406</v>
      </c>
      <c r="B79" s="47"/>
    </row>
    <row r="80" spans="1:2" ht="12.75" customHeight="1">
      <c r="A80" s="47" t="s">
        <v>407</v>
      </c>
      <c r="B80" s="47"/>
    </row>
    <row r="81" spans="1:2" ht="12.75" customHeight="1">
      <c r="A81" s="47" t="s">
        <v>408</v>
      </c>
      <c r="B81" s="47"/>
    </row>
    <row r="82" spans="1:2" ht="26.25" customHeight="1">
      <c r="A82" s="47" t="s">
        <v>409</v>
      </c>
      <c r="B82" s="47"/>
    </row>
    <row r="83" spans="1:2" ht="12.75" customHeight="1">
      <c r="A83" s="47" t="s">
        <v>410</v>
      </c>
      <c r="B83" s="47"/>
    </row>
    <row r="84" spans="1:2" ht="12.75" customHeight="1">
      <c r="A84" s="47" t="s">
        <v>411</v>
      </c>
      <c r="B84" s="47"/>
    </row>
    <row r="85" spans="1:2" ht="12.75" customHeight="1">
      <c r="A85" s="47" t="s">
        <v>412</v>
      </c>
      <c r="B85" s="47"/>
    </row>
    <row r="86" spans="1:2" ht="12.75" customHeight="1">
      <c r="A86" s="47" t="s">
        <v>413</v>
      </c>
      <c r="B86" s="47"/>
    </row>
    <row r="87" spans="1:2" ht="12.75" customHeight="1">
      <c r="A87" s="47" t="s">
        <v>414</v>
      </c>
    </row>
    <row r="88" spans="1:2" ht="12.75" customHeight="1">
      <c r="A88" s="47" t="s">
        <v>415</v>
      </c>
    </row>
  </sheetData>
  <sheetProtection formatColumns="0" formatRows="0" insertRows="0" deleteColumns="0" deleteRows="0" sort="0" autoFilter="0"/>
  <mergeCells count="4">
    <mergeCell ref="A1:A2"/>
    <mergeCell ref="L19:U19"/>
    <mergeCell ref="Y1:AA1"/>
    <mergeCell ref="Y14:AA14"/>
  </mergeCells>
  <dataValidations count="4">
    <dataValidation type="textLength" operator="lessThanOrEqual" allowBlank="1" showInputMessage="1" showErrorMessage="1" errorTitle="Ошибка" error="Допускается ввод не более 900 символов!" sqref="V30">
      <formula1>900</formula1>
    </dataValidation>
    <dataValidation type="decimal" allowBlank="1" showInputMessage="1" showErrorMessage="1" sqref="N22 T26 Q26 N26 T22 Q22">
      <formula1>-9999999999999990000</formula1>
      <formula2>9999999999999990000</formula2>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N28 T30 Q30 N30 T28 Q28">
      <formula1>0</formula1>
      <formula2>9.99999999999999E+23</formula2>
    </dataValidation>
    <dataValidation type="list" allowBlank="1" showDropDown="1" showInputMessage="1" showErrorMessage="1" errorTitle="Внимание" error="Возможен ввод только символа '('!" sqref="S28 M30 P30 S30 M28 P28">
      <formula1>"("</formula1>
    </dataValidation>
  </dataValidation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I1281"/>
  <sheetViews>
    <sheetView showGridLines="0" workbookViewId="0"/>
  </sheetViews>
  <sheetFormatPr defaultColWidth="9.140625" defaultRowHeight="12" customHeight="1"/>
  <cols>
    <col min="1" max="8" width="9.140625" style="46"/>
  </cols>
  <sheetData>
    <row r="1" spans="1:9" ht="12" customHeight="1">
      <c r="A1" s="46" t="s">
        <v>253</v>
      </c>
      <c r="B1" s="46" t="s">
        <v>261</v>
      </c>
      <c r="C1" s="46" t="s">
        <v>269</v>
      </c>
      <c r="D1" s="46" t="s">
        <v>277</v>
      </c>
      <c r="E1" s="46" t="s">
        <v>282</v>
      </c>
      <c r="F1" s="46" t="s">
        <v>416</v>
      </c>
      <c r="G1" s="46" t="s">
        <v>286</v>
      </c>
      <c r="H1" s="46" t="s">
        <v>293</v>
      </c>
      <c r="I1" t="s">
        <v>300</v>
      </c>
    </row>
    <row r="2" spans="1:9" ht="12" customHeight="1">
      <c r="A2" s="46" t="s">
        <v>43</v>
      </c>
      <c r="B2" s="46" t="s">
        <v>80</v>
      </c>
      <c r="C2" s="46" t="s">
        <v>82</v>
      </c>
      <c r="D2" s="46" t="s">
        <v>80</v>
      </c>
      <c r="E2" s="46" t="s">
        <v>82</v>
      </c>
      <c r="F2" s="46" t="s">
        <v>417</v>
      </c>
      <c r="G2" s="46" t="s">
        <v>418</v>
      </c>
      <c r="H2" s="46" t="s">
        <v>419</v>
      </c>
      <c r="I2" t="s">
        <v>420</v>
      </c>
    </row>
    <row r="3" spans="1:9" ht="12" customHeight="1">
      <c r="A3" s="46" t="s">
        <v>43</v>
      </c>
      <c r="B3" s="46" t="s">
        <v>421</v>
      </c>
      <c r="C3" s="46" t="s">
        <v>422</v>
      </c>
      <c r="D3" s="46" t="s">
        <v>421</v>
      </c>
      <c r="E3" s="46" t="s">
        <v>422</v>
      </c>
      <c r="F3" s="46" t="s">
        <v>423</v>
      </c>
      <c r="G3" s="46" t="s">
        <v>424</v>
      </c>
      <c r="H3" s="46" t="s">
        <v>425</v>
      </c>
      <c r="I3" t="s">
        <v>426</v>
      </c>
    </row>
    <row r="4" spans="1:9" ht="12" customHeight="1">
      <c r="A4" s="46" t="s">
        <v>43</v>
      </c>
      <c r="B4" s="46" t="s">
        <v>427</v>
      </c>
      <c r="C4" s="46" t="s">
        <v>428</v>
      </c>
      <c r="D4" s="46" t="s">
        <v>429</v>
      </c>
      <c r="E4" s="46" t="s">
        <v>430</v>
      </c>
      <c r="F4" s="46" t="s">
        <v>431</v>
      </c>
      <c r="G4" s="46" t="s">
        <v>432</v>
      </c>
      <c r="H4" s="46" t="s">
        <v>433</v>
      </c>
      <c r="I4" t="s">
        <v>434</v>
      </c>
    </row>
    <row r="5" spans="1:9" ht="12" customHeight="1">
      <c r="A5" s="46" t="s">
        <v>43</v>
      </c>
      <c r="B5" s="46" t="s">
        <v>427</v>
      </c>
      <c r="C5" s="46" t="s">
        <v>428</v>
      </c>
      <c r="D5" s="46" t="s">
        <v>435</v>
      </c>
      <c r="E5" s="46" t="s">
        <v>436</v>
      </c>
      <c r="F5" s="46" t="s">
        <v>437</v>
      </c>
      <c r="G5" s="46" t="s">
        <v>438</v>
      </c>
      <c r="H5" s="46" t="s">
        <v>439</v>
      </c>
      <c r="I5" t="s">
        <v>440</v>
      </c>
    </row>
    <row r="6" spans="1:9" ht="12" customHeight="1">
      <c r="A6" s="46" t="s">
        <v>43</v>
      </c>
      <c r="B6" s="46" t="s">
        <v>441</v>
      </c>
      <c r="C6" s="46" t="s">
        <v>442</v>
      </c>
      <c r="D6" s="46" t="s">
        <v>443</v>
      </c>
      <c r="E6" s="46" t="s">
        <v>444</v>
      </c>
      <c r="F6" s="46" t="s">
        <v>445</v>
      </c>
      <c r="G6" s="46" t="s">
        <v>446</v>
      </c>
      <c r="H6" s="46" t="s">
        <v>447</v>
      </c>
      <c r="I6" t="s">
        <v>448</v>
      </c>
    </row>
    <row r="7" spans="1:9" ht="12" customHeight="1">
      <c r="A7" s="46" t="s">
        <v>43</v>
      </c>
      <c r="B7" s="46" t="s">
        <v>449</v>
      </c>
      <c r="C7" s="46" t="s">
        <v>449</v>
      </c>
      <c r="D7" s="46" t="s">
        <v>449</v>
      </c>
      <c r="E7" s="46" t="s">
        <v>449</v>
      </c>
      <c r="F7" s="46" t="s">
        <v>450</v>
      </c>
      <c r="G7" s="46" t="s">
        <v>451</v>
      </c>
      <c r="H7" s="46" t="s">
        <v>452</v>
      </c>
      <c r="I7" t="s">
        <v>453</v>
      </c>
    </row>
    <row r="8" spans="1:9" ht="12" customHeight="1">
      <c r="A8" s="46" t="s">
        <v>43</v>
      </c>
      <c r="B8" s="46" t="s">
        <v>449</v>
      </c>
      <c r="C8" s="46" t="s">
        <v>449</v>
      </c>
      <c r="D8" s="46" t="s">
        <v>449</v>
      </c>
      <c r="E8" s="46" t="s">
        <v>449</v>
      </c>
      <c r="F8" s="46" t="s">
        <v>454</v>
      </c>
      <c r="G8" s="46" t="s">
        <v>455</v>
      </c>
      <c r="H8" s="46" t="s">
        <v>456</v>
      </c>
      <c r="I8" t="s">
        <v>457</v>
      </c>
    </row>
    <row r="9" spans="1:9" ht="12" customHeight="1">
      <c r="A9" s="46" t="s">
        <v>43</v>
      </c>
      <c r="B9" s="46" t="s">
        <v>458</v>
      </c>
      <c r="C9" s="46" t="s">
        <v>459</v>
      </c>
      <c r="D9" s="46" t="s">
        <v>458</v>
      </c>
      <c r="E9" s="46" t="s">
        <v>459</v>
      </c>
      <c r="F9" s="46" t="s">
        <v>460</v>
      </c>
      <c r="G9" s="46" t="s">
        <v>461</v>
      </c>
      <c r="H9" s="46" t="s">
        <v>462</v>
      </c>
      <c r="I9" t="s">
        <v>463</v>
      </c>
    </row>
    <row r="10" spans="1:9" ht="12" customHeight="1">
      <c r="A10" s="46" t="s">
        <v>43</v>
      </c>
      <c r="B10" s="46" t="s">
        <v>458</v>
      </c>
      <c r="C10" s="46" t="s">
        <v>459</v>
      </c>
      <c r="D10" s="46" t="s">
        <v>458</v>
      </c>
      <c r="E10" s="46" t="s">
        <v>459</v>
      </c>
      <c r="F10" s="46" t="s">
        <v>464</v>
      </c>
      <c r="G10" s="46" t="s">
        <v>465</v>
      </c>
      <c r="H10" s="46" t="s">
        <v>466</v>
      </c>
      <c r="I10" t="s">
        <v>463</v>
      </c>
    </row>
    <row r="11" spans="1:9" ht="12" customHeight="1">
      <c r="A11" s="46" t="s">
        <v>43</v>
      </c>
      <c r="B11" s="46" t="s">
        <v>467</v>
      </c>
      <c r="C11" s="46" t="s">
        <v>468</v>
      </c>
      <c r="D11" s="46" t="s">
        <v>469</v>
      </c>
      <c r="E11" s="46" t="s">
        <v>470</v>
      </c>
      <c r="F11" s="46" t="s">
        <v>471</v>
      </c>
      <c r="G11" s="46" t="s">
        <v>472</v>
      </c>
      <c r="H11" s="46" t="s">
        <v>473</v>
      </c>
      <c r="I11" t="s">
        <v>474</v>
      </c>
    </row>
    <row r="12" spans="1:9" ht="12" customHeight="1">
      <c r="A12" s="46" t="s">
        <v>43</v>
      </c>
      <c r="B12" s="46" t="s">
        <v>475</v>
      </c>
      <c r="C12" s="46" t="s">
        <v>476</v>
      </c>
      <c r="D12" s="46" t="s">
        <v>475</v>
      </c>
      <c r="E12" s="46" t="s">
        <v>476</v>
      </c>
      <c r="F12" s="46" t="s">
        <v>477</v>
      </c>
      <c r="G12" s="46" t="s">
        <v>478</v>
      </c>
      <c r="H12" s="46" t="s">
        <v>479</v>
      </c>
      <c r="I12" t="s">
        <v>480</v>
      </c>
    </row>
    <row r="13" spans="1:9" ht="12" customHeight="1">
      <c r="A13" s="46" t="s">
        <v>43</v>
      </c>
      <c r="B13" s="46" t="s">
        <v>80</v>
      </c>
      <c r="C13" s="46" t="s">
        <v>82</v>
      </c>
      <c r="D13" s="46" t="s">
        <v>80</v>
      </c>
      <c r="E13" s="46" t="s">
        <v>82</v>
      </c>
      <c r="F13" s="46" t="s">
        <v>481</v>
      </c>
      <c r="G13" s="46" t="s">
        <v>482</v>
      </c>
      <c r="H13" s="46" t="s">
        <v>483</v>
      </c>
      <c r="I13" t="s">
        <v>440</v>
      </c>
    </row>
    <row r="14" spans="1:9" ht="12" customHeight="1">
      <c r="A14" s="46" t="s">
        <v>43</v>
      </c>
      <c r="B14" s="46" t="s">
        <v>484</v>
      </c>
      <c r="C14" s="46" t="s">
        <v>485</v>
      </c>
      <c r="D14" s="46" t="s">
        <v>486</v>
      </c>
      <c r="E14" s="46" t="s">
        <v>487</v>
      </c>
      <c r="F14" s="46" t="s">
        <v>488</v>
      </c>
      <c r="G14" s="46" t="s">
        <v>489</v>
      </c>
      <c r="H14" s="46" t="s">
        <v>490</v>
      </c>
      <c r="I14" t="s">
        <v>491</v>
      </c>
    </row>
    <row r="15" spans="1:9" ht="12" customHeight="1">
      <c r="A15" s="46" t="s">
        <v>43</v>
      </c>
      <c r="B15" s="46" t="s">
        <v>80</v>
      </c>
      <c r="C15" s="46" t="s">
        <v>82</v>
      </c>
      <c r="D15" s="46" t="s">
        <v>80</v>
      </c>
      <c r="E15" s="46" t="s">
        <v>82</v>
      </c>
      <c r="F15" s="46" t="s">
        <v>492</v>
      </c>
      <c r="G15" s="46" t="s">
        <v>493</v>
      </c>
      <c r="H15" s="46" t="s">
        <v>494</v>
      </c>
      <c r="I15" t="s">
        <v>495</v>
      </c>
    </row>
    <row r="16" spans="1:9" ht="12" customHeight="1">
      <c r="A16" s="46" t="s">
        <v>43</v>
      </c>
      <c r="B16" s="46" t="s">
        <v>80</v>
      </c>
      <c r="C16" s="46" t="s">
        <v>82</v>
      </c>
      <c r="D16" s="46" t="s">
        <v>80</v>
      </c>
      <c r="E16" s="46" t="s">
        <v>82</v>
      </c>
      <c r="F16" s="46" t="s">
        <v>496</v>
      </c>
      <c r="G16" s="46" t="s">
        <v>497</v>
      </c>
      <c r="H16" s="46" t="s">
        <v>498</v>
      </c>
      <c r="I16" t="s">
        <v>499</v>
      </c>
    </row>
    <row r="17" spans="1:9" ht="12" customHeight="1">
      <c r="A17" s="46" t="s">
        <v>43</v>
      </c>
      <c r="B17" s="46" t="s">
        <v>500</v>
      </c>
      <c r="C17" s="46" t="s">
        <v>501</v>
      </c>
      <c r="D17" s="46" t="s">
        <v>502</v>
      </c>
      <c r="E17" s="46" t="s">
        <v>503</v>
      </c>
      <c r="F17" s="46" t="s">
        <v>504</v>
      </c>
      <c r="G17" s="46" t="s">
        <v>505</v>
      </c>
      <c r="H17" s="46" t="s">
        <v>506</v>
      </c>
      <c r="I17" t="s">
        <v>507</v>
      </c>
    </row>
    <row r="18" spans="1:9" ht="12" customHeight="1">
      <c r="A18" s="46" t="s">
        <v>43</v>
      </c>
      <c r="B18" s="46" t="s">
        <v>508</v>
      </c>
      <c r="C18" s="46" t="s">
        <v>509</v>
      </c>
      <c r="D18" s="46" t="s">
        <v>510</v>
      </c>
      <c r="E18" s="46" t="s">
        <v>511</v>
      </c>
      <c r="F18" s="46" t="s">
        <v>512</v>
      </c>
      <c r="G18" s="46" t="s">
        <v>513</v>
      </c>
      <c r="H18" s="46" t="s">
        <v>514</v>
      </c>
      <c r="I18" t="s">
        <v>515</v>
      </c>
    </row>
    <row r="19" spans="1:9" ht="12" customHeight="1">
      <c r="A19" s="46" t="s">
        <v>43</v>
      </c>
      <c r="B19" s="46" t="s">
        <v>516</v>
      </c>
      <c r="C19" s="46" t="s">
        <v>517</v>
      </c>
      <c r="D19" s="46" t="s">
        <v>518</v>
      </c>
      <c r="E19" s="46" t="s">
        <v>519</v>
      </c>
      <c r="F19" s="46" t="s">
        <v>520</v>
      </c>
      <c r="G19" s="46" t="s">
        <v>521</v>
      </c>
      <c r="H19" s="46" t="s">
        <v>522</v>
      </c>
      <c r="I19" t="s">
        <v>523</v>
      </c>
    </row>
    <row r="20" spans="1:9" ht="12" customHeight="1">
      <c r="A20" s="46" t="s">
        <v>43</v>
      </c>
      <c r="B20" s="46" t="s">
        <v>524</v>
      </c>
      <c r="C20" s="46" t="s">
        <v>525</v>
      </c>
      <c r="D20" s="46" t="s">
        <v>526</v>
      </c>
      <c r="E20" s="46" t="s">
        <v>527</v>
      </c>
      <c r="F20" s="46" t="s">
        <v>528</v>
      </c>
      <c r="G20" s="46" t="s">
        <v>529</v>
      </c>
      <c r="H20" s="46" t="s">
        <v>530</v>
      </c>
      <c r="I20" t="s">
        <v>531</v>
      </c>
    </row>
    <row r="21" spans="1:9" ht="12" customHeight="1">
      <c r="A21" s="46" t="s">
        <v>43</v>
      </c>
      <c r="B21" s="46" t="s">
        <v>80</v>
      </c>
      <c r="C21" s="46" t="s">
        <v>82</v>
      </c>
      <c r="D21" s="46" t="s">
        <v>80</v>
      </c>
      <c r="E21" s="46" t="s">
        <v>82</v>
      </c>
      <c r="F21" s="46" t="s">
        <v>532</v>
      </c>
      <c r="G21" s="46" t="s">
        <v>533</v>
      </c>
      <c r="H21" s="46" t="s">
        <v>534</v>
      </c>
      <c r="I21" t="s">
        <v>535</v>
      </c>
    </row>
    <row r="22" spans="1:9" ht="12" customHeight="1">
      <c r="A22" s="46" t="s">
        <v>43</v>
      </c>
      <c r="B22" s="46" t="s">
        <v>467</v>
      </c>
      <c r="C22" s="46" t="s">
        <v>468</v>
      </c>
      <c r="D22" s="46" t="s">
        <v>536</v>
      </c>
      <c r="E22" s="46" t="s">
        <v>537</v>
      </c>
      <c r="F22" s="46" t="s">
        <v>538</v>
      </c>
      <c r="G22" s="46" t="s">
        <v>539</v>
      </c>
      <c r="H22" s="46" t="s">
        <v>540</v>
      </c>
      <c r="I22" t="s">
        <v>474</v>
      </c>
    </row>
    <row r="23" spans="1:9" ht="12" customHeight="1">
      <c r="A23" s="46" t="s">
        <v>43</v>
      </c>
      <c r="B23" s="46" t="s">
        <v>467</v>
      </c>
      <c r="C23" s="46" t="s">
        <v>468</v>
      </c>
      <c r="D23" s="46" t="s">
        <v>541</v>
      </c>
      <c r="E23" s="46" t="s">
        <v>542</v>
      </c>
      <c r="F23" s="46" t="s">
        <v>543</v>
      </c>
      <c r="G23" s="46" t="s">
        <v>544</v>
      </c>
      <c r="H23" s="46" t="s">
        <v>545</v>
      </c>
      <c r="I23" t="s">
        <v>474</v>
      </c>
    </row>
    <row r="24" spans="1:9" ht="12" customHeight="1">
      <c r="A24" s="46" t="s">
        <v>43</v>
      </c>
      <c r="B24" s="46" t="s">
        <v>546</v>
      </c>
      <c r="C24" s="46" t="s">
        <v>547</v>
      </c>
      <c r="D24" s="46" t="s">
        <v>548</v>
      </c>
      <c r="E24" s="46" t="s">
        <v>549</v>
      </c>
      <c r="F24" s="46" t="s">
        <v>550</v>
      </c>
      <c r="G24" s="46" t="s">
        <v>551</v>
      </c>
      <c r="H24" s="46" t="s">
        <v>552</v>
      </c>
      <c r="I24" t="s">
        <v>553</v>
      </c>
    </row>
    <row r="25" spans="1:9" ht="12" customHeight="1">
      <c r="A25" s="46" t="s">
        <v>43</v>
      </c>
      <c r="B25" s="46" t="s">
        <v>441</v>
      </c>
      <c r="C25" s="46" t="s">
        <v>442</v>
      </c>
      <c r="D25" s="46" t="s">
        <v>554</v>
      </c>
      <c r="E25" s="46" t="s">
        <v>555</v>
      </c>
      <c r="F25" s="46" t="s">
        <v>556</v>
      </c>
      <c r="G25" s="46" t="s">
        <v>557</v>
      </c>
      <c r="H25" s="46" t="s">
        <v>558</v>
      </c>
      <c r="I25" t="s">
        <v>448</v>
      </c>
    </row>
    <row r="26" spans="1:9" ht="12" customHeight="1">
      <c r="A26" s="46" t="s">
        <v>43</v>
      </c>
      <c r="B26" s="46" t="s">
        <v>559</v>
      </c>
      <c r="C26" s="46" t="s">
        <v>560</v>
      </c>
      <c r="D26" s="46" t="s">
        <v>561</v>
      </c>
      <c r="E26" s="46" t="s">
        <v>562</v>
      </c>
      <c r="F26" s="46" t="s">
        <v>563</v>
      </c>
      <c r="G26" s="46" t="s">
        <v>564</v>
      </c>
      <c r="H26" s="46" t="s">
        <v>565</v>
      </c>
      <c r="I26" t="s">
        <v>566</v>
      </c>
    </row>
    <row r="27" spans="1:9" ht="12" customHeight="1">
      <c r="A27" s="46" t="s">
        <v>43</v>
      </c>
      <c r="B27" s="46" t="s">
        <v>427</v>
      </c>
      <c r="C27" s="46" t="s">
        <v>428</v>
      </c>
      <c r="D27" s="46" t="s">
        <v>567</v>
      </c>
      <c r="E27" s="46" t="s">
        <v>568</v>
      </c>
      <c r="F27" s="46" t="s">
        <v>569</v>
      </c>
      <c r="G27" s="46" t="s">
        <v>570</v>
      </c>
      <c r="H27" s="46" t="s">
        <v>571</v>
      </c>
      <c r="I27" t="s">
        <v>434</v>
      </c>
    </row>
    <row r="28" spans="1:9" ht="12" customHeight="1">
      <c r="A28" s="46" t="s">
        <v>43</v>
      </c>
      <c r="B28" s="46" t="s">
        <v>572</v>
      </c>
      <c r="C28" s="46" t="s">
        <v>573</v>
      </c>
      <c r="D28" s="46" t="s">
        <v>574</v>
      </c>
      <c r="E28" s="46" t="s">
        <v>575</v>
      </c>
      <c r="F28" s="46" t="s">
        <v>576</v>
      </c>
      <c r="G28" s="46" t="s">
        <v>577</v>
      </c>
      <c r="H28" s="46" t="s">
        <v>578</v>
      </c>
      <c r="I28" t="s">
        <v>579</v>
      </c>
    </row>
    <row r="29" spans="1:9" ht="12" customHeight="1">
      <c r="A29" s="46" t="s">
        <v>43</v>
      </c>
      <c r="B29" s="46" t="s">
        <v>467</v>
      </c>
      <c r="C29" s="46" t="s">
        <v>468</v>
      </c>
      <c r="D29" s="46" t="s">
        <v>580</v>
      </c>
      <c r="E29" s="46" t="s">
        <v>581</v>
      </c>
      <c r="F29" s="46" t="s">
        <v>582</v>
      </c>
      <c r="G29" s="46" t="s">
        <v>583</v>
      </c>
      <c r="H29" s="46" t="s">
        <v>584</v>
      </c>
      <c r="I29" t="s">
        <v>474</v>
      </c>
    </row>
    <row r="30" spans="1:9" ht="12" customHeight="1">
      <c r="A30" s="46" t="s">
        <v>43</v>
      </c>
      <c r="B30" s="46" t="s">
        <v>484</v>
      </c>
      <c r="C30" s="46" t="s">
        <v>485</v>
      </c>
      <c r="D30" s="46" t="s">
        <v>585</v>
      </c>
      <c r="E30" s="46" t="s">
        <v>586</v>
      </c>
      <c r="F30" s="46" t="s">
        <v>587</v>
      </c>
      <c r="G30" s="46" t="s">
        <v>588</v>
      </c>
      <c r="H30" s="46" t="s">
        <v>589</v>
      </c>
      <c r="I30" t="s">
        <v>590</v>
      </c>
    </row>
    <row r="31" spans="1:9" ht="12" customHeight="1">
      <c r="A31" s="46" t="s">
        <v>43</v>
      </c>
      <c r="B31" s="46" t="s">
        <v>80</v>
      </c>
      <c r="C31" s="46" t="s">
        <v>82</v>
      </c>
      <c r="D31" s="46" t="s">
        <v>80</v>
      </c>
      <c r="E31" s="46" t="s">
        <v>82</v>
      </c>
      <c r="F31" s="46" t="s">
        <v>591</v>
      </c>
      <c r="G31" s="46" t="s">
        <v>592</v>
      </c>
      <c r="H31" s="46" t="s">
        <v>593</v>
      </c>
      <c r="I31" t="s">
        <v>434</v>
      </c>
    </row>
    <row r="32" spans="1:9" ht="12" customHeight="1">
      <c r="A32" s="46" t="s">
        <v>43</v>
      </c>
      <c r="B32" s="46" t="s">
        <v>594</v>
      </c>
      <c r="C32" s="46" t="s">
        <v>595</v>
      </c>
      <c r="D32" s="46" t="s">
        <v>596</v>
      </c>
      <c r="E32" s="46" t="s">
        <v>597</v>
      </c>
      <c r="F32" s="46" t="s">
        <v>598</v>
      </c>
      <c r="G32" s="46" t="s">
        <v>599</v>
      </c>
      <c r="H32" s="46" t="s">
        <v>600</v>
      </c>
      <c r="I32" t="s">
        <v>601</v>
      </c>
    </row>
    <row r="33" spans="1:9" ht="12" customHeight="1">
      <c r="A33" s="46" t="s">
        <v>43</v>
      </c>
      <c r="B33" s="46" t="s">
        <v>449</v>
      </c>
      <c r="C33" s="46" t="s">
        <v>449</v>
      </c>
      <c r="D33" s="46" t="s">
        <v>449</v>
      </c>
      <c r="E33" s="46" t="s">
        <v>449</v>
      </c>
      <c r="F33" s="46" t="s">
        <v>602</v>
      </c>
      <c r="G33" s="46" t="s">
        <v>603</v>
      </c>
      <c r="H33" s="46" t="s">
        <v>604</v>
      </c>
      <c r="I33" t="s">
        <v>605</v>
      </c>
    </row>
    <row r="34" spans="1:9" ht="12" customHeight="1">
      <c r="A34" s="46" t="s">
        <v>43</v>
      </c>
      <c r="B34" s="46" t="s">
        <v>606</v>
      </c>
      <c r="C34" s="46" t="s">
        <v>607</v>
      </c>
      <c r="D34" s="46" t="s">
        <v>606</v>
      </c>
      <c r="E34" s="46" t="s">
        <v>607</v>
      </c>
      <c r="F34" s="46" t="s">
        <v>608</v>
      </c>
      <c r="G34" s="46" t="s">
        <v>609</v>
      </c>
      <c r="H34" s="46" t="s">
        <v>610</v>
      </c>
      <c r="I34" t="s">
        <v>611</v>
      </c>
    </row>
    <row r="35" spans="1:9" ht="12" customHeight="1">
      <c r="A35" s="46" t="s">
        <v>43</v>
      </c>
      <c r="B35" s="46" t="s">
        <v>80</v>
      </c>
      <c r="C35" s="46" t="s">
        <v>82</v>
      </c>
      <c r="D35" s="46" t="s">
        <v>80</v>
      </c>
      <c r="E35" s="46" t="s">
        <v>82</v>
      </c>
      <c r="F35" s="46" t="s">
        <v>612</v>
      </c>
      <c r="G35" s="46" t="s">
        <v>613</v>
      </c>
      <c r="H35" s="46" t="s">
        <v>614</v>
      </c>
      <c r="I35" t="s">
        <v>63</v>
      </c>
    </row>
    <row r="36" spans="1:9" ht="12" customHeight="1">
      <c r="A36" s="46" t="s">
        <v>43</v>
      </c>
      <c r="B36" s="46" t="s">
        <v>80</v>
      </c>
      <c r="C36" s="46" t="s">
        <v>82</v>
      </c>
      <c r="D36" s="46" t="s">
        <v>80</v>
      </c>
      <c r="E36" s="46" t="s">
        <v>82</v>
      </c>
      <c r="F36" s="46" t="s">
        <v>615</v>
      </c>
      <c r="G36" s="46" t="s">
        <v>616</v>
      </c>
      <c r="H36" s="46" t="s">
        <v>617</v>
      </c>
      <c r="I36" t="s">
        <v>618</v>
      </c>
    </row>
    <row r="37" spans="1:9" ht="12" customHeight="1">
      <c r="A37" s="46" t="s">
        <v>43</v>
      </c>
      <c r="B37" s="46" t="s">
        <v>80</v>
      </c>
      <c r="C37" s="46" t="s">
        <v>82</v>
      </c>
      <c r="D37" s="46" t="s">
        <v>80</v>
      </c>
      <c r="E37" s="46" t="s">
        <v>82</v>
      </c>
      <c r="F37" s="46" t="s">
        <v>619</v>
      </c>
      <c r="G37" s="46" t="s">
        <v>620</v>
      </c>
      <c r="H37" s="46" t="s">
        <v>621</v>
      </c>
      <c r="I37" t="s">
        <v>622</v>
      </c>
    </row>
    <row r="38" spans="1:9" ht="12" customHeight="1">
      <c r="A38" s="46" t="s">
        <v>43</v>
      </c>
      <c r="B38" s="46" t="s">
        <v>80</v>
      </c>
      <c r="C38" s="46" t="s">
        <v>82</v>
      </c>
      <c r="D38" s="46" t="s">
        <v>80</v>
      </c>
      <c r="E38" s="46" t="s">
        <v>82</v>
      </c>
      <c r="F38" s="46" t="s">
        <v>623</v>
      </c>
      <c r="G38" s="46" t="s">
        <v>624</v>
      </c>
      <c r="H38" s="46" t="s">
        <v>625</v>
      </c>
      <c r="I38" t="s">
        <v>535</v>
      </c>
    </row>
    <row r="39" spans="1:9" ht="12" customHeight="1">
      <c r="A39" s="46" t="s">
        <v>43</v>
      </c>
      <c r="B39" s="46" t="s">
        <v>80</v>
      </c>
      <c r="C39" s="46" t="s">
        <v>82</v>
      </c>
      <c r="D39" s="46" t="s">
        <v>80</v>
      </c>
      <c r="E39" s="46" t="s">
        <v>82</v>
      </c>
      <c r="F39" s="46" t="s">
        <v>626</v>
      </c>
      <c r="G39" s="46" t="s">
        <v>627</v>
      </c>
      <c r="H39" s="46" t="s">
        <v>628</v>
      </c>
      <c r="I39" t="s">
        <v>420</v>
      </c>
    </row>
    <row r="40" spans="1:9" ht="12" customHeight="1">
      <c r="A40" s="46" t="s">
        <v>43</v>
      </c>
      <c r="B40" s="46" t="s">
        <v>427</v>
      </c>
      <c r="C40" s="46" t="s">
        <v>428</v>
      </c>
      <c r="D40" s="46" t="s">
        <v>629</v>
      </c>
      <c r="E40" s="46" t="s">
        <v>630</v>
      </c>
      <c r="F40" s="46" t="s">
        <v>631</v>
      </c>
      <c r="G40" s="46" t="s">
        <v>632</v>
      </c>
      <c r="H40" s="46" t="s">
        <v>633</v>
      </c>
      <c r="I40" t="s">
        <v>434</v>
      </c>
    </row>
    <row r="41" spans="1:9" ht="12" customHeight="1">
      <c r="A41" s="46" t="s">
        <v>43</v>
      </c>
      <c r="B41" s="46" t="s">
        <v>634</v>
      </c>
      <c r="C41" s="46" t="s">
        <v>635</v>
      </c>
      <c r="D41" s="46" t="s">
        <v>636</v>
      </c>
      <c r="E41" s="46" t="s">
        <v>637</v>
      </c>
      <c r="F41" s="46" t="s">
        <v>638</v>
      </c>
      <c r="G41" s="46" t="s">
        <v>639</v>
      </c>
      <c r="H41" s="46" t="s">
        <v>640</v>
      </c>
      <c r="I41" t="s">
        <v>641</v>
      </c>
    </row>
    <row r="42" spans="1:9" ht="12" customHeight="1">
      <c r="A42" s="46" t="s">
        <v>43</v>
      </c>
      <c r="B42" s="46" t="s">
        <v>427</v>
      </c>
      <c r="C42" s="46" t="s">
        <v>428</v>
      </c>
      <c r="D42" s="46" t="s">
        <v>629</v>
      </c>
      <c r="E42" s="46" t="s">
        <v>630</v>
      </c>
      <c r="F42" s="46" t="s">
        <v>642</v>
      </c>
      <c r="G42" s="46" t="s">
        <v>643</v>
      </c>
      <c r="H42" s="46" t="s">
        <v>644</v>
      </c>
      <c r="I42" t="s">
        <v>434</v>
      </c>
    </row>
    <row r="43" spans="1:9" ht="12" customHeight="1">
      <c r="A43" s="46" t="s">
        <v>43</v>
      </c>
      <c r="B43" s="46" t="s">
        <v>80</v>
      </c>
      <c r="C43" s="46" t="s">
        <v>82</v>
      </c>
      <c r="D43" s="46" t="s">
        <v>80</v>
      </c>
      <c r="E43" s="46" t="s">
        <v>82</v>
      </c>
      <c r="F43" s="46" t="s">
        <v>645</v>
      </c>
      <c r="G43" s="46" t="s">
        <v>646</v>
      </c>
      <c r="H43" s="46" t="s">
        <v>647</v>
      </c>
      <c r="I43" t="s">
        <v>622</v>
      </c>
    </row>
    <row r="44" spans="1:9" ht="12" customHeight="1">
      <c r="A44" s="46" t="s">
        <v>43</v>
      </c>
      <c r="B44" s="46" t="s">
        <v>80</v>
      </c>
      <c r="C44" s="46" t="s">
        <v>82</v>
      </c>
      <c r="D44" s="46" t="s">
        <v>80</v>
      </c>
      <c r="E44" s="46" t="s">
        <v>82</v>
      </c>
      <c r="F44" s="46" t="s">
        <v>648</v>
      </c>
      <c r="G44" s="46" t="s">
        <v>649</v>
      </c>
      <c r="H44" s="46" t="s">
        <v>650</v>
      </c>
      <c r="I44" t="s">
        <v>605</v>
      </c>
    </row>
    <row r="45" spans="1:9" ht="12" customHeight="1">
      <c r="A45" s="46" t="s">
        <v>43</v>
      </c>
      <c r="B45" s="46" t="s">
        <v>80</v>
      </c>
      <c r="C45" s="46" t="s">
        <v>82</v>
      </c>
      <c r="D45" s="46" t="s">
        <v>80</v>
      </c>
      <c r="E45" s="46" t="s">
        <v>82</v>
      </c>
      <c r="F45" s="46" t="s">
        <v>651</v>
      </c>
      <c r="G45" s="46" t="s">
        <v>652</v>
      </c>
      <c r="H45" s="46" t="s">
        <v>653</v>
      </c>
      <c r="I45" t="s">
        <v>440</v>
      </c>
    </row>
    <row r="46" spans="1:9" ht="12" customHeight="1">
      <c r="A46" s="46" t="s">
        <v>43</v>
      </c>
      <c r="B46" s="46" t="s">
        <v>500</v>
      </c>
      <c r="C46" s="46" t="s">
        <v>501</v>
      </c>
      <c r="D46" s="46" t="s">
        <v>502</v>
      </c>
      <c r="E46" s="46" t="s">
        <v>503</v>
      </c>
      <c r="F46" s="46" t="s">
        <v>654</v>
      </c>
      <c r="G46" s="46" t="s">
        <v>655</v>
      </c>
      <c r="H46" s="46" t="s">
        <v>656</v>
      </c>
      <c r="I46" t="s">
        <v>657</v>
      </c>
    </row>
    <row r="47" spans="1:9" ht="12" customHeight="1">
      <c r="A47" s="46" t="s">
        <v>43</v>
      </c>
      <c r="B47" s="46" t="s">
        <v>449</v>
      </c>
      <c r="C47" s="46" t="s">
        <v>449</v>
      </c>
      <c r="D47" s="46" t="s">
        <v>449</v>
      </c>
      <c r="E47" s="46" t="s">
        <v>449</v>
      </c>
      <c r="F47" s="46" t="s">
        <v>658</v>
      </c>
      <c r="G47" s="46" t="s">
        <v>659</v>
      </c>
      <c r="H47" s="46" t="s">
        <v>660</v>
      </c>
      <c r="I47" t="s">
        <v>661</v>
      </c>
    </row>
    <row r="48" spans="1:9" ht="12" customHeight="1">
      <c r="A48" s="46" t="s">
        <v>43</v>
      </c>
      <c r="B48" s="46" t="s">
        <v>80</v>
      </c>
      <c r="C48" s="46" t="s">
        <v>82</v>
      </c>
      <c r="D48" s="46" t="s">
        <v>80</v>
      </c>
      <c r="E48" s="46" t="s">
        <v>82</v>
      </c>
      <c r="F48" s="46" t="s">
        <v>662</v>
      </c>
      <c r="G48" s="46" t="s">
        <v>663</v>
      </c>
      <c r="H48" s="46" t="s">
        <v>664</v>
      </c>
      <c r="I48" t="s">
        <v>618</v>
      </c>
    </row>
    <row r="49" spans="1:9" ht="12" customHeight="1">
      <c r="A49" s="46" t="s">
        <v>43</v>
      </c>
      <c r="B49" s="46" t="s">
        <v>80</v>
      </c>
      <c r="C49" s="46" t="s">
        <v>82</v>
      </c>
      <c r="D49" s="46" t="s">
        <v>80</v>
      </c>
      <c r="E49" s="46" t="s">
        <v>82</v>
      </c>
      <c r="F49" s="46" t="s">
        <v>665</v>
      </c>
      <c r="G49" s="46" t="s">
        <v>666</v>
      </c>
      <c r="H49" s="46" t="s">
        <v>667</v>
      </c>
      <c r="I49" t="s">
        <v>668</v>
      </c>
    </row>
    <row r="50" spans="1:9" ht="12" customHeight="1">
      <c r="A50" s="46" t="s">
        <v>43</v>
      </c>
      <c r="B50" s="46" t="s">
        <v>669</v>
      </c>
      <c r="C50" s="46" t="s">
        <v>670</v>
      </c>
      <c r="D50" s="46" t="s">
        <v>671</v>
      </c>
      <c r="E50" s="46" t="s">
        <v>672</v>
      </c>
      <c r="F50" s="46" t="s">
        <v>673</v>
      </c>
      <c r="G50" s="46" t="s">
        <v>674</v>
      </c>
      <c r="H50" s="46" t="s">
        <v>675</v>
      </c>
      <c r="I50" t="s">
        <v>676</v>
      </c>
    </row>
    <row r="51" spans="1:9" ht="12" customHeight="1">
      <c r="A51" s="46" t="s">
        <v>43</v>
      </c>
      <c r="B51" s="46" t="s">
        <v>634</v>
      </c>
      <c r="C51" s="46" t="s">
        <v>635</v>
      </c>
      <c r="D51" s="46" t="s">
        <v>636</v>
      </c>
      <c r="E51" s="46" t="s">
        <v>637</v>
      </c>
      <c r="F51" s="46" t="s">
        <v>677</v>
      </c>
      <c r="G51" s="46" t="s">
        <v>678</v>
      </c>
      <c r="H51" s="46" t="s">
        <v>679</v>
      </c>
      <c r="I51" t="s">
        <v>641</v>
      </c>
    </row>
    <row r="52" spans="1:9" ht="12" customHeight="1">
      <c r="A52" s="46" t="s">
        <v>43</v>
      </c>
      <c r="B52" s="46" t="s">
        <v>680</v>
      </c>
      <c r="C52" s="46" t="s">
        <v>681</v>
      </c>
      <c r="D52" s="46" t="s">
        <v>682</v>
      </c>
      <c r="E52" s="46" t="s">
        <v>683</v>
      </c>
      <c r="F52" s="46" t="s">
        <v>684</v>
      </c>
      <c r="G52" s="46" t="s">
        <v>685</v>
      </c>
      <c r="H52" s="46" t="s">
        <v>686</v>
      </c>
      <c r="I52" t="s">
        <v>687</v>
      </c>
    </row>
    <row r="53" spans="1:9" ht="12" customHeight="1">
      <c r="A53" s="46" t="s">
        <v>43</v>
      </c>
      <c r="B53" s="46" t="s">
        <v>80</v>
      </c>
      <c r="C53" s="46" t="s">
        <v>82</v>
      </c>
      <c r="D53" s="46" t="s">
        <v>80</v>
      </c>
      <c r="E53" s="46" t="s">
        <v>82</v>
      </c>
      <c r="F53" s="46" t="s">
        <v>688</v>
      </c>
      <c r="G53" s="46" t="s">
        <v>689</v>
      </c>
      <c r="H53" s="46" t="s">
        <v>690</v>
      </c>
      <c r="I53" t="s">
        <v>691</v>
      </c>
    </row>
    <row r="54" spans="1:9" ht="12" customHeight="1">
      <c r="A54" s="46" t="s">
        <v>43</v>
      </c>
      <c r="B54" s="46" t="s">
        <v>80</v>
      </c>
      <c r="C54" s="46" t="s">
        <v>82</v>
      </c>
      <c r="D54" s="46" t="s">
        <v>80</v>
      </c>
      <c r="E54" s="46" t="s">
        <v>82</v>
      </c>
      <c r="F54" s="46" t="s">
        <v>692</v>
      </c>
      <c r="G54" s="46" t="s">
        <v>693</v>
      </c>
      <c r="H54" s="46" t="s">
        <v>694</v>
      </c>
      <c r="I54" t="s">
        <v>695</v>
      </c>
    </row>
    <row r="55" spans="1:9" ht="12" customHeight="1">
      <c r="A55" s="46" t="s">
        <v>43</v>
      </c>
      <c r="B55" s="46" t="s">
        <v>80</v>
      </c>
      <c r="C55" s="46" t="s">
        <v>82</v>
      </c>
      <c r="D55" s="46" t="s">
        <v>80</v>
      </c>
      <c r="E55" s="46" t="s">
        <v>82</v>
      </c>
      <c r="F55" s="46" t="s">
        <v>696</v>
      </c>
      <c r="G55" s="46" t="s">
        <v>697</v>
      </c>
      <c r="H55" s="46" t="s">
        <v>698</v>
      </c>
      <c r="I55" t="s">
        <v>699</v>
      </c>
    </row>
    <row r="56" spans="1:9" ht="12" customHeight="1">
      <c r="A56" s="46" t="s">
        <v>43</v>
      </c>
      <c r="B56" s="46" t="s">
        <v>80</v>
      </c>
      <c r="C56" s="46" t="s">
        <v>82</v>
      </c>
      <c r="D56" s="46" t="s">
        <v>80</v>
      </c>
      <c r="E56" s="46" t="s">
        <v>82</v>
      </c>
      <c r="F56" s="46" t="s">
        <v>700</v>
      </c>
      <c r="G56" s="46" t="s">
        <v>701</v>
      </c>
      <c r="H56" s="46" t="s">
        <v>702</v>
      </c>
      <c r="I56" t="s">
        <v>63</v>
      </c>
    </row>
    <row r="57" spans="1:9" ht="12" customHeight="1">
      <c r="A57" s="46" t="s">
        <v>43</v>
      </c>
      <c r="B57" s="46" t="s">
        <v>703</v>
      </c>
      <c r="C57" s="46" t="s">
        <v>704</v>
      </c>
      <c r="D57" s="46" t="s">
        <v>705</v>
      </c>
      <c r="E57" s="46" t="s">
        <v>706</v>
      </c>
      <c r="F57" s="46" t="s">
        <v>707</v>
      </c>
      <c r="G57" s="46" t="s">
        <v>708</v>
      </c>
      <c r="H57" s="46" t="s">
        <v>709</v>
      </c>
      <c r="I57" t="s">
        <v>710</v>
      </c>
    </row>
    <row r="58" spans="1:9" ht="12" customHeight="1">
      <c r="A58" s="46" t="s">
        <v>43</v>
      </c>
      <c r="B58" s="46" t="s">
        <v>80</v>
      </c>
      <c r="C58" s="46" t="s">
        <v>82</v>
      </c>
      <c r="D58" s="46" t="s">
        <v>80</v>
      </c>
      <c r="E58" s="46" t="s">
        <v>82</v>
      </c>
      <c r="F58" s="46" t="s">
        <v>711</v>
      </c>
      <c r="G58" s="46" t="s">
        <v>712</v>
      </c>
      <c r="H58" s="46" t="s">
        <v>713</v>
      </c>
      <c r="I58" t="s">
        <v>714</v>
      </c>
    </row>
    <row r="59" spans="1:9" ht="12" customHeight="1">
      <c r="A59" s="46" t="s">
        <v>43</v>
      </c>
      <c r="B59" s="46" t="s">
        <v>669</v>
      </c>
      <c r="C59" s="46" t="s">
        <v>670</v>
      </c>
      <c r="D59" s="46" t="s">
        <v>671</v>
      </c>
      <c r="E59" s="46" t="s">
        <v>672</v>
      </c>
      <c r="F59" s="46" t="s">
        <v>715</v>
      </c>
      <c r="G59" s="46" t="s">
        <v>716</v>
      </c>
      <c r="H59" s="46" t="s">
        <v>717</v>
      </c>
      <c r="I59" t="s">
        <v>676</v>
      </c>
    </row>
    <row r="60" spans="1:9" ht="12" customHeight="1">
      <c r="A60" s="46" t="s">
        <v>43</v>
      </c>
      <c r="B60" s="46" t="s">
        <v>559</v>
      </c>
      <c r="C60" s="46" t="s">
        <v>560</v>
      </c>
      <c r="D60" s="46" t="s">
        <v>718</v>
      </c>
      <c r="E60" s="46" t="s">
        <v>719</v>
      </c>
      <c r="F60" s="46" t="s">
        <v>720</v>
      </c>
      <c r="G60" s="46" t="s">
        <v>721</v>
      </c>
      <c r="H60" s="46" t="s">
        <v>722</v>
      </c>
      <c r="I60" t="s">
        <v>566</v>
      </c>
    </row>
    <row r="61" spans="1:9" ht="12" customHeight="1">
      <c r="A61" s="46" t="s">
        <v>43</v>
      </c>
      <c r="B61" s="46" t="s">
        <v>80</v>
      </c>
      <c r="C61" s="46" t="s">
        <v>82</v>
      </c>
      <c r="D61" s="46" t="s">
        <v>80</v>
      </c>
      <c r="E61" s="46" t="s">
        <v>82</v>
      </c>
      <c r="F61" s="46" t="s">
        <v>723</v>
      </c>
      <c r="G61" s="46" t="s">
        <v>724</v>
      </c>
      <c r="H61" s="46" t="s">
        <v>725</v>
      </c>
      <c r="I61" t="s">
        <v>63</v>
      </c>
    </row>
    <row r="62" spans="1:9" ht="12" customHeight="1">
      <c r="A62" s="46" t="s">
        <v>43</v>
      </c>
      <c r="B62" s="46" t="s">
        <v>449</v>
      </c>
      <c r="C62" s="46" t="s">
        <v>449</v>
      </c>
      <c r="D62" s="46" t="s">
        <v>449</v>
      </c>
      <c r="E62" s="46" t="s">
        <v>449</v>
      </c>
      <c r="F62" s="46" t="s">
        <v>726</v>
      </c>
      <c r="G62" s="46" t="s">
        <v>727</v>
      </c>
      <c r="H62" s="46" t="s">
        <v>728</v>
      </c>
      <c r="I62" t="s">
        <v>729</v>
      </c>
    </row>
    <row r="63" spans="1:9" ht="12" customHeight="1">
      <c r="A63" s="46" t="s">
        <v>43</v>
      </c>
      <c r="B63" s="46" t="s">
        <v>80</v>
      </c>
      <c r="C63" s="46" t="s">
        <v>82</v>
      </c>
      <c r="D63" s="46" t="s">
        <v>80</v>
      </c>
      <c r="E63" s="46" t="s">
        <v>82</v>
      </c>
      <c r="F63" s="46" t="s">
        <v>730</v>
      </c>
      <c r="G63" s="46" t="s">
        <v>731</v>
      </c>
      <c r="H63" s="46" t="s">
        <v>732</v>
      </c>
      <c r="I63" t="s">
        <v>733</v>
      </c>
    </row>
    <row r="64" spans="1:9" ht="12" customHeight="1">
      <c r="A64" s="46" t="s">
        <v>43</v>
      </c>
      <c r="B64" s="46" t="s">
        <v>80</v>
      </c>
      <c r="C64" s="46" t="s">
        <v>82</v>
      </c>
      <c r="D64" s="46" t="s">
        <v>80</v>
      </c>
      <c r="E64" s="46" t="s">
        <v>82</v>
      </c>
      <c r="F64" s="46" t="s">
        <v>734</v>
      </c>
      <c r="G64" s="46" t="s">
        <v>735</v>
      </c>
      <c r="H64" s="46" t="s">
        <v>736</v>
      </c>
      <c r="I64" t="s">
        <v>495</v>
      </c>
    </row>
    <row r="65" spans="1:9" ht="12" customHeight="1">
      <c r="A65" s="46" t="s">
        <v>43</v>
      </c>
      <c r="B65" s="46" t="s">
        <v>449</v>
      </c>
      <c r="C65" s="46" t="s">
        <v>449</v>
      </c>
      <c r="D65" s="46" t="s">
        <v>449</v>
      </c>
      <c r="E65" s="46" t="s">
        <v>449</v>
      </c>
      <c r="F65" s="46" t="s">
        <v>737</v>
      </c>
      <c r="G65" s="46" t="s">
        <v>738</v>
      </c>
      <c r="H65" s="46" t="s">
        <v>739</v>
      </c>
      <c r="I65" t="s">
        <v>740</v>
      </c>
    </row>
    <row r="66" spans="1:9" ht="12" customHeight="1">
      <c r="A66" s="46" t="s">
        <v>43</v>
      </c>
      <c r="B66" s="46" t="s">
        <v>449</v>
      </c>
      <c r="C66" s="46" t="s">
        <v>449</v>
      </c>
      <c r="D66" s="46" t="s">
        <v>449</v>
      </c>
      <c r="E66" s="46" t="s">
        <v>449</v>
      </c>
      <c r="F66" s="46" t="s">
        <v>741</v>
      </c>
      <c r="G66" s="46" t="s">
        <v>742</v>
      </c>
      <c r="H66" s="46" t="s">
        <v>743</v>
      </c>
      <c r="I66" t="s">
        <v>695</v>
      </c>
    </row>
    <row r="67" spans="1:9" ht="12" customHeight="1">
      <c r="A67" s="46" t="s">
        <v>43</v>
      </c>
      <c r="B67" s="46" t="s">
        <v>744</v>
      </c>
      <c r="C67" s="46" t="s">
        <v>745</v>
      </c>
      <c r="D67" s="46" t="s">
        <v>746</v>
      </c>
      <c r="E67" s="46" t="s">
        <v>747</v>
      </c>
      <c r="F67" s="46" t="s">
        <v>748</v>
      </c>
      <c r="G67" s="46" t="s">
        <v>749</v>
      </c>
      <c r="H67" s="46" t="s">
        <v>743</v>
      </c>
      <c r="I67" t="s">
        <v>750</v>
      </c>
    </row>
    <row r="68" spans="1:9" ht="12" customHeight="1">
      <c r="A68" s="46" t="s">
        <v>43</v>
      </c>
      <c r="B68" s="46" t="s">
        <v>508</v>
      </c>
      <c r="C68" s="46" t="s">
        <v>509</v>
      </c>
      <c r="D68" s="46" t="s">
        <v>751</v>
      </c>
      <c r="E68" s="46" t="s">
        <v>752</v>
      </c>
      <c r="F68" s="46" t="s">
        <v>753</v>
      </c>
      <c r="G68" s="46" t="s">
        <v>749</v>
      </c>
      <c r="H68" s="46" t="s">
        <v>743</v>
      </c>
      <c r="I68" t="s">
        <v>754</v>
      </c>
    </row>
    <row r="69" spans="1:9" ht="12" customHeight="1">
      <c r="A69" s="46" t="s">
        <v>43</v>
      </c>
      <c r="B69" s="46" t="s">
        <v>427</v>
      </c>
      <c r="C69" s="46" t="s">
        <v>428</v>
      </c>
      <c r="D69" s="46" t="s">
        <v>429</v>
      </c>
      <c r="E69" s="46" t="s">
        <v>430</v>
      </c>
      <c r="F69" s="46" t="s">
        <v>755</v>
      </c>
      <c r="G69" s="46" t="s">
        <v>756</v>
      </c>
      <c r="H69" s="46" t="s">
        <v>757</v>
      </c>
      <c r="I69" t="s">
        <v>434</v>
      </c>
    </row>
    <row r="70" spans="1:9" ht="12" customHeight="1">
      <c r="A70" s="46" t="s">
        <v>43</v>
      </c>
      <c r="B70" s="46" t="s">
        <v>80</v>
      </c>
      <c r="C70" s="46" t="s">
        <v>82</v>
      </c>
      <c r="D70" s="46" t="s">
        <v>80</v>
      </c>
      <c r="E70" s="46" t="s">
        <v>82</v>
      </c>
      <c r="F70" s="46" t="s">
        <v>758</v>
      </c>
      <c r="G70" s="46" t="s">
        <v>759</v>
      </c>
      <c r="H70" s="46" t="s">
        <v>760</v>
      </c>
      <c r="I70" t="s">
        <v>761</v>
      </c>
    </row>
    <row r="71" spans="1:9" ht="12" customHeight="1">
      <c r="A71" s="46" t="s">
        <v>43</v>
      </c>
      <c r="B71" s="46" t="s">
        <v>80</v>
      </c>
      <c r="C71" s="46" t="s">
        <v>82</v>
      </c>
      <c r="D71" s="46" t="s">
        <v>80</v>
      </c>
      <c r="E71" s="46" t="s">
        <v>82</v>
      </c>
      <c r="F71" s="46" t="s">
        <v>762</v>
      </c>
      <c r="G71" s="46" t="s">
        <v>763</v>
      </c>
      <c r="H71" s="46" t="s">
        <v>764</v>
      </c>
      <c r="I71" t="s">
        <v>765</v>
      </c>
    </row>
    <row r="72" spans="1:9" ht="12" customHeight="1">
      <c r="A72" s="46" t="s">
        <v>43</v>
      </c>
      <c r="B72" s="46" t="s">
        <v>766</v>
      </c>
      <c r="C72" s="46" t="s">
        <v>767</v>
      </c>
      <c r="D72" s="46" t="s">
        <v>768</v>
      </c>
      <c r="E72" s="46" t="s">
        <v>769</v>
      </c>
      <c r="F72" s="46" t="s">
        <v>770</v>
      </c>
      <c r="G72" s="46" t="s">
        <v>771</v>
      </c>
      <c r="H72" s="46" t="s">
        <v>772</v>
      </c>
      <c r="I72" t="s">
        <v>773</v>
      </c>
    </row>
    <row r="73" spans="1:9" ht="12" customHeight="1">
      <c r="A73" s="46" t="s">
        <v>43</v>
      </c>
      <c r="B73" s="46" t="s">
        <v>766</v>
      </c>
      <c r="C73" s="46" t="s">
        <v>767</v>
      </c>
      <c r="D73" s="46" t="s">
        <v>768</v>
      </c>
      <c r="E73" s="46" t="s">
        <v>769</v>
      </c>
      <c r="F73" s="46" t="s">
        <v>774</v>
      </c>
      <c r="G73" s="46" t="s">
        <v>775</v>
      </c>
      <c r="H73" s="46" t="s">
        <v>776</v>
      </c>
      <c r="I73" t="s">
        <v>773</v>
      </c>
    </row>
    <row r="74" spans="1:9" ht="12" customHeight="1">
      <c r="A74" s="46" t="s">
        <v>43</v>
      </c>
      <c r="B74" s="46" t="s">
        <v>80</v>
      </c>
      <c r="C74" s="46" t="s">
        <v>82</v>
      </c>
      <c r="D74" s="46" t="s">
        <v>80</v>
      </c>
      <c r="E74" s="46" t="s">
        <v>82</v>
      </c>
      <c r="F74" s="46" t="s">
        <v>777</v>
      </c>
      <c r="G74" s="46" t="s">
        <v>778</v>
      </c>
      <c r="H74" s="46" t="s">
        <v>779</v>
      </c>
      <c r="I74" t="s">
        <v>495</v>
      </c>
    </row>
    <row r="75" spans="1:9" ht="12" customHeight="1">
      <c r="A75" s="46" t="s">
        <v>43</v>
      </c>
      <c r="B75" s="46" t="s">
        <v>427</v>
      </c>
      <c r="C75" s="46" t="s">
        <v>428</v>
      </c>
      <c r="D75" s="46" t="s">
        <v>780</v>
      </c>
      <c r="E75" s="46" t="s">
        <v>781</v>
      </c>
      <c r="F75" s="46" t="s">
        <v>782</v>
      </c>
      <c r="G75" s="46" t="s">
        <v>783</v>
      </c>
      <c r="H75" s="46" t="s">
        <v>784</v>
      </c>
      <c r="I75" t="s">
        <v>618</v>
      </c>
    </row>
    <row r="76" spans="1:9" ht="12" customHeight="1">
      <c r="A76" s="46" t="s">
        <v>43</v>
      </c>
      <c r="B76" s="46" t="s">
        <v>80</v>
      </c>
      <c r="C76" s="46" t="s">
        <v>82</v>
      </c>
      <c r="D76" s="46" t="s">
        <v>80</v>
      </c>
      <c r="E76" s="46" t="s">
        <v>82</v>
      </c>
      <c r="F76" s="46" t="s">
        <v>785</v>
      </c>
      <c r="G76" s="46" t="s">
        <v>786</v>
      </c>
      <c r="H76" s="46" t="s">
        <v>787</v>
      </c>
      <c r="I76" t="s">
        <v>622</v>
      </c>
    </row>
    <row r="77" spans="1:9" ht="12" customHeight="1">
      <c r="A77" s="46" t="s">
        <v>43</v>
      </c>
      <c r="B77" s="46" t="s">
        <v>788</v>
      </c>
      <c r="C77" s="46" t="s">
        <v>789</v>
      </c>
      <c r="D77" s="46" t="s">
        <v>790</v>
      </c>
      <c r="E77" s="46" t="s">
        <v>791</v>
      </c>
      <c r="F77" s="46" t="s">
        <v>792</v>
      </c>
      <c r="G77" s="46" t="s">
        <v>793</v>
      </c>
      <c r="H77" s="46" t="s">
        <v>743</v>
      </c>
      <c r="I77" t="s">
        <v>794</v>
      </c>
    </row>
    <row r="78" spans="1:9" ht="12" customHeight="1">
      <c r="A78" s="46" t="s">
        <v>43</v>
      </c>
      <c r="B78" s="46" t="s">
        <v>80</v>
      </c>
      <c r="C78" s="46" t="s">
        <v>82</v>
      </c>
      <c r="D78" s="46" t="s">
        <v>80</v>
      </c>
      <c r="E78" s="46" t="s">
        <v>82</v>
      </c>
      <c r="F78" s="46" t="s">
        <v>795</v>
      </c>
      <c r="G78" s="46" t="s">
        <v>796</v>
      </c>
      <c r="H78" s="46" t="s">
        <v>797</v>
      </c>
      <c r="I78" t="s">
        <v>440</v>
      </c>
    </row>
    <row r="79" spans="1:9" ht="12" customHeight="1">
      <c r="A79" s="46" t="s">
        <v>43</v>
      </c>
      <c r="B79" s="46" t="s">
        <v>80</v>
      </c>
      <c r="C79" s="46" t="s">
        <v>82</v>
      </c>
      <c r="D79" s="46" t="s">
        <v>80</v>
      </c>
      <c r="E79" s="46" t="s">
        <v>82</v>
      </c>
      <c r="F79" s="46" t="s">
        <v>798</v>
      </c>
      <c r="G79" s="46" t="s">
        <v>799</v>
      </c>
      <c r="H79" s="46" t="s">
        <v>800</v>
      </c>
      <c r="I79" t="s">
        <v>495</v>
      </c>
    </row>
    <row r="80" spans="1:9" ht="12" customHeight="1">
      <c r="A80" s="46" t="s">
        <v>43</v>
      </c>
      <c r="B80" s="46" t="s">
        <v>80</v>
      </c>
      <c r="C80" s="46" t="s">
        <v>82</v>
      </c>
      <c r="D80" s="46" t="s">
        <v>80</v>
      </c>
      <c r="E80" s="46" t="s">
        <v>82</v>
      </c>
      <c r="F80" s="46" t="s">
        <v>801</v>
      </c>
      <c r="G80" s="46" t="s">
        <v>802</v>
      </c>
      <c r="H80" s="46" t="s">
        <v>803</v>
      </c>
      <c r="I80" t="s">
        <v>733</v>
      </c>
    </row>
    <row r="81" spans="1:9" ht="12" customHeight="1">
      <c r="A81" s="46" t="s">
        <v>43</v>
      </c>
      <c r="B81" s="46" t="s">
        <v>500</v>
      </c>
      <c r="C81" s="46" t="s">
        <v>501</v>
      </c>
      <c r="D81" s="46" t="s">
        <v>502</v>
      </c>
      <c r="E81" s="46" t="s">
        <v>503</v>
      </c>
      <c r="F81" s="46" t="s">
        <v>804</v>
      </c>
      <c r="G81" s="46" t="s">
        <v>805</v>
      </c>
      <c r="H81" s="46" t="s">
        <v>806</v>
      </c>
      <c r="I81" t="s">
        <v>507</v>
      </c>
    </row>
    <row r="82" spans="1:9" ht="12" customHeight="1">
      <c r="A82" s="46" t="s">
        <v>43</v>
      </c>
      <c r="B82" s="46" t="s">
        <v>484</v>
      </c>
      <c r="C82" s="46" t="s">
        <v>485</v>
      </c>
      <c r="D82" s="46" t="s">
        <v>807</v>
      </c>
      <c r="E82" s="46" t="s">
        <v>808</v>
      </c>
      <c r="F82" s="46" t="s">
        <v>809</v>
      </c>
      <c r="G82" s="46" t="s">
        <v>810</v>
      </c>
      <c r="H82" s="46" t="s">
        <v>811</v>
      </c>
      <c r="I82" t="s">
        <v>590</v>
      </c>
    </row>
    <row r="83" spans="1:9" ht="12" customHeight="1">
      <c r="A83" s="46" t="s">
        <v>43</v>
      </c>
      <c r="B83" s="46" t="s">
        <v>449</v>
      </c>
      <c r="C83" s="46" t="s">
        <v>449</v>
      </c>
      <c r="D83" s="46" t="s">
        <v>449</v>
      </c>
      <c r="E83" s="46" t="s">
        <v>449</v>
      </c>
      <c r="F83" s="46" t="s">
        <v>812</v>
      </c>
      <c r="G83" s="46" t="s">
        <v>813</v>
      </c>
      <c r="H83" s="46" t="s">
        <v>814</v>
      </c>
      <c r="I83" t="s">
        <v>815</v>
      </c>
    </row>
    <row r="84" spans="1:9" ht="12" customHeight="1">
      <c r="A84" s="46" t="s">
        <v>43</v>
      </c>
      <c r="B84" s="46" t="s">
        <v>467</v>
      </c>
      <c r="C84" s="46" t="s">
        <v>468</v>
      </c>
      <c r="D84" s="46" t="s">
        <v>469</v>
      </c>
      <c r="E84" s="46" t="s">
        <v>470</v>
      </c>
      <c r="F84" s="46" t="s">
        <v>816</v>
      </c>
      <c r="G84" s="46" t="s">
        <v>817</v>
      </c>
      <c r="H84" s="46" t="s">
        <v>818</v>
      </c>
      <c r="I84" t="s">
        <v>474</v>
      </c>
    </row>
    <row r="85" spans="1:9" ht="12" customHeight="1">
      <c r="A85" s="46" t="s">
        <v>43</v>
      </c>
      <c r="B85" s="46" t="s">
        <v>475</v>
      </c>
      <c r="C85" s="46" t="s">
        <v>476</v>
      </c>
      <c r="D85" s="46" t="s">
        <v>475</v>
      </c>
      <c r="E85" s="46" t="s">
        <v>476</v>
      </c>
      <c r="F85" s="46" t="s">
        <v>819</v>
      </c>
      <c r="G85" s="46" t="s">
        <v>820</v>
      </c>
      <c r="H85" s="46" t="s">
        <v>821</v>
      </c>
      <c r="I85" t="s">
        <v>822</v>
      </c>
    </row>
    <row r="86" spans="1:9" ht="12" customHeight="1">
      <c r="A86" s="46" t="s">
        <v>43</v>
      </c>
      <c r="B86" s="46" t="s">
        <v>80</v>
      </c>
      <c r="C86" s="46" t="s">
        <v>82</v>
      </c>
      <c r="D86" s="46" t="s">
        <v>80</v>
      </c>
      <c r="E86" s="46" t="s">
        <v>82</v>
      </c>
      <c r="F86" s="46" t="s">
        <v>823</v>
      </c>
      <c r="G86" s="46" t="s">
        <v>824</v>
      </c>
      <c r="H86" s="46" t="s">
        <v>825</v>
      </c>
      <c r="I86" t="s">
        <v>440</v>
      </c>
    </row>
    <row r="87" spans="1:9" ht="12" customHeight="1">
      <c r="A87" s="46" t="s">
        <v>43</v>
      </c>
      <c r="B87" s="46" t="s">
        <v>500</v>
      </c>
      <c r="C87" s="46" t="s">
        <v>501</v>
      </c>
      <c r="D87" s="46" t="s">
        <v>502</v>
      </c>
      <c r="E87" s="46" t="s">
        <v>503</v>
      </c>
      <c r="F87" s="46" t="s">
        <v>826</v>
      </c>
      <c r="G87" s="46" t="s">
        <v>827</v>
      </c>
      <c r="H87" s="46" t="s">
        <v>828</v>
      </c>
      <c r="I87" t="s">
        <v>829</v>
      </c>
    </row>
    <row r="88" spans="1:9" ht="12" customHeight="1">
      <c r="A88" s="46" t="s">
        <v>43</v>
      </c>
      <c r="B88" s="46" t="s">
        <v>458</v>
      </c>
      <c r="C88" s="46" t="s">
        <v>459</v>
      </c>
      <c r="D88" s="46" t="s">
        <v>458</v>
      </c>
      <c r="E88" s="46" t="s">
        <v>459</v>
      </c>
      <c r="F88" s="46" t="s">
        <v>830</v>
      </c>
      <c r="G88" s="46" t="s">
        <v>831</v>
      </c>
      <c r="H88" s="46" t="s">
        <v>832</v>
      </c>
      <c r="I88" t="s">
        <v>463</v>
      </c>
    </row>
    <row r="89" spans="1:9" ht="12" customHeight="1">
      <c r="A89" s="46" t="s">
        <v>43</v>
      </c>
      <c r="B89" s="46" t="s">
        <v>508</v>
      </c>
      <c r="C89" s="46" t="s">
        <v>509</v>
      </c>
      <c r="D89" s="46" t="s">
        <v>833</v>
      </c>
      <c r="E89" s="46" t="s">
        <v>834</v>
      </c>
      <c r="F89" s="46" t="s">
        <v>835</v>
      </c>
      <c r="G89" s="46" t="s">
        <v>836</v>
      </c>
      <c r="H89" s="46" t="s">
        <v>837</v>
      </c>
      <c r="I89" t="s">
        <v>515</v>
      </c>
    </row>
    <row r="90" spans="1:9" ht="12" customHeight="1">
      <c r="A90" s="46" t="s">
        <v>43</v>
      </c>
      <c r="B90" s="46" t="s">
        <v>80</v>
      </c>
      <c r="C90" s="46" t="s">
        <v>82</v>
      </c>
      <c r="D90" s="46" t="s">
        <v>80</v>
      </c>
      <c r="E90" s="46" t="s">
        <v>82</v>
      </c>
      <c r="F90" s="46" t="s">
        <v>838</v>
      </c>
      <c r="G90" s="46" t="s">
        <v>839</v>
      </c>
      <c r="H90" s="46" t="s">
        <v>840</v>
      </c>
      <c r="I90" t="s">
        <v>63</v>
      </c>
    </row>
    <row r="91" spans="1:9" ht="12" customHeight="1">
      <c r="A91" s="46" t="s">
        <v>43</v>
      </c>
      <c r="B91" s="46" t="s">
        <v>788</v>
      </c>
      <c r="C91" s="46" t="s">
        <v>789</v>
      </c>
      <c r="D91" s="46" t="s">
        <v>790</v>
      </c>
      <c r="E91" s="46" t="s">
        <v>791</v>
      </c>
      <c r="F91" s="46" t="s">
        <v>841</v>
      </c>
      <c r="G91" s="46" t="s">
        <v>842</v>
      </c>
      <c r="H91" s="46" t="s">
        <v>843</v>
      </c>
      <c r="I91" t="s">
        <v>844</v>
      </c>
    </row>
    <row r="92" spans="1:9" ht="12" customHeight="1">
      <c r="A92" s="46" t="s">
        <v>43</v>
      </c>
      <c r="B92" s="46" t="s">
        <v>845</v>
      </c>
      <c r="C92" s="46" t="s">
        <v>846</v>
      </c>
      <c r="D92" s="46" t="s">
        <v>847</v>
      </c>
      <c r="E92" s="46" t="s">
        <v>848</v>
      </c>
      <c r="F92" s="46" t="s">
        <v>849</v>
      </c>
      <c r="G92" s="46" t="s">
        <v>850</v>
      </c>
      <c r="H92" s="46" t="s">
        <v>851</v>
      </c>
      <c r="I92" t="s">
        <v>852</v>
      </c>
    </row>
    <row r="93" spans="1:9" ht="12" customHeight="1">
      <c r="A93" s="46" t="s">
        <v>43</v>
      </c>
      <c r="B93" s="46" t="s">
        <v>559</v>
      </c>
      <c r="C93" s="46" t="s">
        <v>560</v>
      </c>
      <c r="D93" s="46" t="s">
        <v>561</v>
      </c>
      <c r="E93" s="46" t="s">
        <v>562</v>
      </c>
      <c r="F93" s="46" t="s">
        <v>853</v>
      </c>
      <c r="G93" s="46" t="s">
        <v>854</v>
      </c>
      <c r="H93" s="46" t="s">
        <v>855</v>
      </c>
      <c r="I93" t="s">
        <v>566</v>
      </c>
    </row>
    <row r="94" spans="1:9" ht="12" customHeight="1">
      <c r="A94" s="46" t="s">
        <v>43</v>
      </c>
      <c r="B94" s="46" t="s">
        <v>427</v>
      </c>
      <c r="C94" s="46" t="s">
        <v>428</v>
      </c>
      <c r="D94" s="46" t="s">
        <v>856</v>
      </c>
      <c r="E94" s="46" t="s">
        <v>857</v>
      </c>
      <c r="F94" s="46" t="s">
        <v>858</v>
      </c>
      <c r="G94" s="46" t="s">
        <v>859</v>
      </c>
      <c r="H94" s="46" t="s">
        <v>860</v>
      </c>
      <c r="I94" t="s">
        <v>618</v>
      </c>
    </row>
    <row r="95" spans="1:9" ht="12" customHeight="1">
      <c r="A95" s="46" t="s">
        <v>43</v>
      </c>
      <c r="B95" s="46" t="s">
        <v>861</v>
      </c>
      <c r="C95" s="46" t="s">
        <v>862</v>
      </c>
      <c r="D95" s="46" t="s">
        <v>863</v>
      </c>
      <c r="E95" s="46" t="s">
        <v>864</v>
      </c>
      <c r="F95" s="46" t="s">
        <v>865</v>
      </c>
      <c r="G95" s="46" t="s">
        <v>866</v>
      </c>
      <c r="H95" s="46" t="s">
        <v>867</v>
      </c>
      <c r="I95" t="s">
        <v>733</v>
      </c>
    </row>
    <row r="96" spans="1:9" ht="12" customHeight="1">
      <c r="A96" s="46" t="s">
        <v>43</v>
      </c>
      <c r="B96" s="46" t="s">
        <v>868</v>
      </c>
      <c r="C96" s="46" t="s">
        <v>869</v>
      </c>
      <c r="D96" s="46" t="s">
        <v>870</v>
      </c>
      <c r="E96" s="46" t="s">
        <v>871</v>
      </c>
      <c r="F96" s="46" t="s">
        <v>872</v>
      </c>
      <c r="G96" s="46" t="s">
        <v>873</v>
      </c>
      <c r="H96" s="46" t="s">
        <v>874</v>
      </c>
      <c r="I96" t="s">
        <v>875</v>
      </c>
    </row>
    <row r="97" spans="1:9" ht="12" customHeight="1">
      <c r="A97" s="46" t="s">
        <v>43</v>
      </c>
      <c r="B97" s="46" t="s">
        <v>744</v>
      </c>
      <c r="C97" s="46" t="s">
        <v>745</v>
      </c>
      <c r="D97" s="46" t="s">
        <v>746</v>
      </c>
      <c r="E97" s="46" t="s">
        <v>747</v>
      </c>
      <c r="F97" s="46" t="s">
        <v>876</v>
      </c>
      <c r="G97" s="46" t="s">
        <v>877</v>
      </c>
      <c r="H97" s="46" t="s">
        <v>878</v>
      </c>
      <c r="I97" t="s">
        <v>879</v>
      </c>
    </row>
    <row r="98" spans="1:9" ht="12" customHeight="1">
      <c r="A98" s="46" t="s">
        <v>43</v>
      </c>
      <c r="B98" s="46" t="s">
        <v>80</v>
      </c>
      <c r="C98" s="46" t="s">
        <v>82</v>
      </c>
      <c r="D98" s="46" t="s">
        <v>80</v>
      </c>
      <c r="E98" s="46" t="s">
        <v>82</v>
      </c>
      <c r="F98" s="46" t="s">
        <v>880</v>
      </c>
      <c r="G98" s="46" t="s">
        <v>881</v>
      </c>
      <c r="H98" s="46" t="s">
        <v>882</v>
      </c>
      <c r="I98" t="s">
        <v>622</v>
      </c>
    </row>
    <row r="99" spans="1:9" ht="12" customHeight="1">
      <c r="A99" s="46" t="s">
        <v>43</v>
      </c>
      <c r="B99" s="46" t="s">
        <v>427</v>
      </c>
      <c r="C99" s="46" t="s">
        <v>428</v>
      </c>
      <c r="D99" s="46" t="s">
        <v>883</v>
      </c>
      <c r="E99" s="46" t="s">
        <v>884</v>
      </c>
      <c r="F99" s="46" t="s">
        <v>885</v>
      </c>
      <c r="G99" s="46" t="s">
        <v>886</v>
      </c>
      <c r="H99" s="46" t="s">
        <v>887</v>
      </c>
      <c r="I99" t="s">
        <v>495</v>
      </c>
    </row>
    <row r="100" spans="1:9" ht="12" customHeight="1">
      <c r="A100" s="46" t="s">
        <v>43</v>
      </c>
      <c r="B100" s="46" t="s">
        <v>475</v>
      </c>
      <c r="C100" s="46" t="s">
        <v>476</v>
      </c>
      <c r="D100" s="46" t="s">
        <v>475</v>
      </c>
      <c r="E100" s="46" t="s">
        <v>476</v>
      </c>
      <c r="F100" s="46" t="s">
        <v>888</v>
      </c>
      <c r="G100" s="46" t="s">
        <v>889</v>
      </c>
      <c r="H100" s="46" t="s">
        <v>890</v>
      </c>
      <c r="I100" t="s">
        <v>480</v>
      </c>
    </row>
    <row r="101" spans="1:9" ht="12" customHeight="1">
      <c r="A101" s="46" t="s">
        <v>43</v>
      </c>
      <c r="B101" s="46" t="s">
        <v>484</v>
      </c>
      <c r="C101" s="46" t="s">
        <v>485</v>
      </c>
      <c r="D101" s="46" t="s">
        <v>891</v>
      </c>
      <c r="E101" s="46" t="s">
        <v>892</v>
      </c>
      <c r="F101" s="46" t="s">
        <v>893</v>
      </c>
      <c r="G101" s="46" t="s">
        <v>894</v>
      </c>
      <c r="H101" s="46" t="s">
        <v>895</v>
      </c>
      <c r="I101" t="s">
        <v>590</v>
      </c>
    </row>
    <row r="102" spans="1:9" ht="12" customHeight="1">
      <c r="A102" s="46" t="s">
        <v>43</v>
      </c>
      <c r="B102" s="46" t="s">
        <v>427</v>
      </c>
      <c r="C102" s="46" t="s">
        <v>428</v>
      </c>
      <c r="D102" s="46" t="s">
        <v>883</v>
      </c>
      <c r="E102" s="46" t="s">
        <v>884</v>
      </c>
      <c r="F102" s="46" t="s">
        <v>896</v>
      </c>
      <c r="G102" s="46" t="s">
        <v>897</v>
      </c>
      <c r="H102" s="46" t="s">
        <v>898</v>
      </c>
      <c r="I102" t="s">
        <v>622</v>
      </c>
    </row>
    <row r="103" spans="1:9" ht="12" customHeight="1">
      <c r="A103" s="46" t="s">
        <v>43</v>
      </c>
      <c r="B103" s="46" t="s">
        <v>500</v>
      </c>
      <c r="C103" s="46" t="s">
        <v>501</v>
      </c>
      <c r="D103" s="46" t="s">
        <v>502</v>
      </c>
      <c r="E103" s="46" t="s">
        <v>503</v>
      </c>
      <c r="F103" s="46" t="s">
        <v>899</v>
      </c>
      <c r="G103" s="46" t="s">
        <v>900</v>
      </c>
      <c r="H103" s="46" t="s">
        <v>901</v>
      </c>
      <c r="I103" t="s">
        <v>507</v>
      </c>
    </row>
    <row r="104" spans="1:9" ht="12" customHeight="1">
      <c r="A104" s="46" t="s">
        <v>43</v>
      </c>
      <c r="B104" s="46" t="s">
        <v>427</v>
      </c>
      <c r="C104" s="46" t="s">
        <v>428</v>
      </c>
      <c r="D104" s="46" t="s">
        <v>629</v>
      </c>
      <c r="E104" s="46" t="s">
        <v>630</v>
      </c>
      <c r="F104" s="46" t="s">
        <v>902</v>
      </c>
      <c r="G104" s="46" t="s">
        <v>903</v>
      </c>
      <c r="H104" s="46" t="s">
        <v>904</v>
      </c>
      <c r="I104" t="s">
        <v>515</v>
      </c>
    </row>
    <row r="105" spans="1:9" ht="12" customHeight="1">
      <c r="A105" s="46" t="s">
        <v>43</v>
      </c>
      <c r="B105" s="46" t="s">
        <v>516</v>
      </c>
      <c r="C105" s="46" t="s">
        <v>517</v>
      </c>
      <c r="D105" s="46" t="s">
        <v>518</v>
      </c>
      <c r="E105" s="46" t="s">
        <v>519</v>
      </c>
      <c r="F105" s="46" t="s">
        <v>905</v>
      </c>
      <c r="G105" s="46" t="s">
        <v>906</v>
      </c>
      <c r="H105" s="46" t="s">
        <v>907</v>
      </c>
      <c r="I105" t="s">
        <v>523</v>
      </c>
    </row>
    <row r="106" spans="1:9" ht="12" customHeight="1">
      <c r="A106" s="46" t="s">
        <v>43</v>
      </c>
      <c r="B106" s="46" t="s">
        <v>634</v>
      </c>
      <c r="C106" s="46" t="s">
        <v>635</v>
      </c>
      <c r="D106" s="46" t="s">
        <v>908</v>
      </c>
      <c r="E106" s="46" t="s">
        <v>909</v>
      </c>
      <c r="F106" s="46" t="s">
        <v>910</v>
      </c>
      <c r="G106" s="46" t="s">
        <v>911</v>
      </c>
      <c r="H106" s="46" t="s">
        <v>912</v>
      </c>
      <c r="I106" t="s">
        <v>641</v>
      </c>
    </row>
    <row r="107" spans="1:9" ht="12" customHeight="1">
      <c r="A107" s="46" t="s">
        <v>43</v>
      </c>
      <c r="B107" s="46" t="s">
        <v>913</v>
      </c>
      <c r="C107" s="46" t="s">
        <v>914</v>
      </c>
      <c r="D107" s="46" t="s">
        <v>915</v>
      </c>
      <c r="E107" s="46" t="s">
        <v>916</v>
      </c>
      <c r="F107" s="46" t="s">
        <v>917</v>
      </c>
      <c r="G107" s="46" t="s">
        <v>918</v>
      </c>
      <c r="H107" s="46" t="s">
        <v>919</v>
      </c>
      <c r="I107" t="s">
        <v>920</v>
      </c>
    </row>
    <row r="108" spans="1:9" ht="12" customHeight="1">
      <c r="A108" s="46" t="s">
        <v>43</v>
      </c>
      <c r="B108" s="46" t="s">
        <v>868</v>
      </c>
      <c r="C108" s="46" t="s">
        <v>869</v>
      </c>
      <c r="D108" s="46" t="s">
        <v>870</v>
      </c>
      <c r="E108" s="46" t="s">
        <v>871</v>
      </c>
      <c r="F108" s="46" t="s">
        <v>921</v>
      </c>
      <c r="G108" s="46" t="s">
        <v>922</v>
      </c>
      <c r="H108" s="46" t="s">
        <v>923</v>
      </c>
      <c r="I108" t="s">
        <v>875</v>
      </c>
    </row>
    <row r="109" spans="1:9" ht="12" customHeight="1">
      <c r="A109" s="46" t="s">
        <v>43</v>
      </c>
      <c r="B109" s="46" t="s">
        <v>467</v>
      </c>
      <c r="C109" s="46" t="s">
        <v>468</v>
      </c>
      <c r="D109" s="46" t="s">
        <v>469</v>
      </c>
      <c r="E109" s="46" t="s">
        <v>470</v>
      </c>
      <c r="F109" s="46" t="s">
        <v>924</v>
      </c>
      <c r="G109" s="46" t="s">
        <v>925</v>
      </c>
      <c r="H109" s="46" t="s">
        <v>926</v>
      </c>
      <c r="I109" t="s">
        <v>474</v>
      </c>
    </row>
    <row r="110" spans="1:9" ht="12" customHeight="1">
      <c r="A110" s="46" t="s">
        <v>43</v>
      </c>
      <c r="B110" s="46" t="s">
        <v>788</v>
      </c>
      <c r="C110" s="46" t="s">
        <v>789</v>
      </c>
      <c r="D110" s="46" t="s">
        <v>790</v>
      </c>
      <c r="E110" s="46" t="s">
        <v>791</v>
      </c>
      <c r="F110" s="46" t="s">
        <v>927</v>
      </c>
      <c r="G110" s="46" t="s">
        <v>928</v>
      </c>
      <c r="H110" s="46" t="s">
        <v>929</v>
      </c>
      <c r="I110" t="s">
        <v>844</v>
      </c>
    </row>
    <row r="111" spans="1:9" ht="12" customHeight="1">
      <c r="A111" s="46" t="s">
        <v>43</v>
      </c>
      <c r="B111" s="46" t="s">
        <v>475</v>
      </c>
      <c r="C111" s="46" t="s">
        <v>476</v>
      </c>
      <c r="D111" s="46" t="s">
        <v>475</v>
      </c>
      <c r="E111" s="46" t="s">
        <v>476</v>
      </c>
      <c r="F111" s="46" t="s">
        <v>930</v>
      </c>
      <c r="G111" s="46" t="s">
        <v>931</v>
      </c>
      <c r="H111" s="46" t="s">
        <v>932</v>
      </c>
      <c r="I111" t="s">
        <v>480</v>
      </c>
    </row>
    <row r="112" spans="1:9" ht="12" customHeight="1">
      <c r="A112" s="46" t="s">
        <v>43</v>
      </c>
      <c r="B112" s="46" t="s">
        <v>500</v>
      </c>
      <c r="C112" s="46" t="s">
        <v>501</v>
      </c>
      <c r="D112" s="46" t="s">
        <v>502</v>
      </c>
      <c r="E112" s="46" t="s">
        <v>503</v>
      </c>
      <c r="F112" s="46" t="s">
        <v>933</v>
      </c>
      <c r="G112" s="46" t="s">
        <v>934</v>
      </c>
      <c r="H112" s="46" t="s">
        <v>935</v>
      </c>
      <c r="I112" t="s">
        <v>507</v>
      </c>
    </row>
    <row r="113" spans="1:9" ht="12" customHeight="1">
      <c r="A113" s="46" t="s">
        <v>43</v>
      </c>
      <c r="B113" s="46" t="s">
        <v>80</v>
      </c>
      <c r="C113" s="46" t="s">
        <v>82</v>
      </c>
      <c r="D113" s="46" t="s">
        <v>80</v>
      </c>
      <c r="E113" s="46" t="s">
        <v>82</v>
      </c>
      <c r="F113" s="46" t="s">
        <v>936</v>
      </c>
      <c r="G113" s="46" t="s">
        <v>937</v>
      </c>
      <c r="H113" s="46" t="s">
        <v>938</v>
      </c>
      <c r="I113" t="s">
        <v>535</v>
      </c>
    </row>
    <row r="114" spans="1:9" ht="12" customHeight="1">
      <c r="A114" s="46" t="s">
        <v>43</v>
      </c>
      <c r="B114" s="46" t="s">
        <v>80</v>
      </c>
      <c r="C114" s="46" t="s">
        <v>82</v>
      </c>
      <c r="D114" s="46" t="s">
        <v>80</v>
      </c>
      <c r="E114" s="46" t="s">
        <v>82</v>
      </c>
      <c r="F114" s="46" t="s">
        <v>939</v>
      </c>
      <c r="G114" s="46" t="s">
        <v>940</v>
      </c>
      <c r="H114" s="46" t="s">
        <v>941</v>
      </c>
      <c r="I114" t="s">
        <v>618</v>
      </c>
    </row>
    <row r="115" spans="1:9" ht="12" customHeight="1">
      <c r="A115" s="46" t="s">
        <v>43</v>
      </c>
      <c r="B115" s="46" t="s">
        <v>80</v>
      </c>
      <c r="C115" s="46" t="s">
        <v>82</v>
      </c>
      <c r="D115" s="46" t="s">
        <v>80</v>
      </c>
      <c r="E115" s="46" t="s">
        <v>82</v>
      </c>
      <c r="F115" s="46" t="s">
        <v>942</v>
      </c>
      <c r="G115" s="46" t="s">
        <v>943</v>
      </c>
      <c r="H115" s="46" t="s">
        <v>944</v>
      </c>
      <c r="I115" t="s">
        <v>63</v>
      </c>
    </row>
    <row r="116" spans="1:9" ht="12" customHeight="1">
      <c r="A116" s="46" t="s">
        <v>43</v>
      </c>
      <c r="B116" s="46" t="s">
        <v>80</v>
      </c>
      <c r="C116" s="46" t="s">
        <v>82</v>
      </c>
      <c r="D116" s="46" t="s">
        <v>80</v>
      </c>
      <c r="E116" s="46" t="s">
        <v>82</v>
      </c>
      <c r="F116" s="46" t="s">
        <v>945</v>
      </c>
      <c r="G116" s="46" t="s">
        <v>946</v>
      </c>
      <c r="H116" s="46" t="s">
        <v>947</v>
      </c>
      <c r="I116" t="s">
        <v>668</v>
      </c>
    </row>
    <row r="117" spans="1:9" ht="12" customHeight="1">
      <c r="A117" s="46" t="s">
        <v>43</v>
      </c>
      <c r="B117" s="46" t="s">
        <v>80</v>
      </c>
      <c r="C117" s="46" t="s">
        <v>82</v>
      </c>
      <c r="D117" s="46" t="s">
        <v>80</v>
      </c>
      <c r="E117" s="46" t="s">
        <v>82</v>
      </c>
      <c r="F117" s="46" t="s">
        <v>948</v>
      </c>
      <c r="G117" s="46" t="s">
        <v>949</v>
      </c>
      <c r="H117" s="46" t="s">
        <v>950</v>
      </c>
      <c r="I117" t="s">
        <v>420</v>
      </c>
    </row>
    <row r="118" spans="1:9" ht="12" customHeight="1">
      <c r="A118" s="46" t="s">
        <v>43</v>
      </c>
      <c r="B118" s="46" t="s">
        <v>80</v>
      </c>
      <c r="C118" s="46" t="s">
        <v>82</v>
      </c>
      <c r="D118" s="46" t="s">
        <v>80</v>
      </c>
      <c r="E118" s="46" t="s">
        <v>82</v>
      </c>
      <c r="F118" s="46" t="s">
        <v>951</v>
      </c>
      <c r="G118" s="46" t="s">
        <v>952</v>
      </c>
      <c r="H118" s="46" t="s">
        <v>953</v>
      </c>
      <c r="I118" t="s">
        <v>535</v>
      </c>
    </row>
    <row r="119" spans="1:9" ht="12" customHeight="1">
      <c r="A119" s="46" t="s">
        <v>43</v>
      </c>
      <c r="B119" s="46" t="s">
        <v>80</v>
      </c>
      <c r="C119" s="46" t="s">
        <v>82</v>
      </c>
      <c r="D119" s="46" t="s">
        <v>80</v>
      </c>
      <c r="E119" s="46" t="s">
        <v>82</v>
      </c>
      <c r="F119" s="46" t="s">
        <v>954</v>
      </c>
      <c r="G119" s="46" t="s">
        <v>955</v>
      </c>
      <c r="H119" s="46" t="s">
        <v>956</v>
      </c>
      <c r="I119" t="s">
        <v>440</v>
      </c>
    </row>
    <row r="120" spans="1:9" ht="12" customHeight="1">
      <c r="A120" s="46" t="s">
        <v>43</v>
      </c>
      <c r="B120" s="46" t="s">
        <v>80</v>
      </c>
      <c r="C120" s="46" t="s">
        <v>82</v>
      </c>
      <c r="D120" s="46" t="s">
        <v>80</v>
      </c>
      <c r="E120" s="46" t="s">
        <v>82</v>
      </c>
      <c r="F120" s="46" t="s">
        <v>957</v>
      </c>
      <c r="G120" s="46" t="s">
        <v>958</v>
      </c>
      <c r="H120" s="46" t="s">
        <v>959</v>
      </c>
      <c r="I120" t="s">
        <v>495</v>
      </c>
    </row>
    <row r="121" spans="1:9" ht="12" customHeight="1">
      <c r="A121" s="46" t="s">
        <v>43</v>
      </c>
      <c r="B121" s="46" t="s">
        <v>80</v>
      </c>
      <c r="C121" s="46" t="s">
        <v>82</v>
      </c>
      <c r="D121" s="46" t="s">
        <v>80</v>
      </c>
      <c r="E121" s="46" t="s">
        <v>82</v>
      </c>
      <c r="F121" s="46" t="s">
        <v>960</v>
      </c>
      <c r="G121" s="46" t="s">
        <v>961</v>
      </c>
      <c r="H121" s="46" t="s">
        <v>962</v>
      </c>
      <c r="I121" t="s">
        <v>733</v>
      </c>
    </row>
    <row r="122" spans="1:9" ht="12" customHeight="1">
      <c r="A122" s="46" t="s">
        <v>43</v>
      </c>
      <c r="B122" s="46" t="s">
        <v>80</v>
      </c>
      <c r="C122" s="46" t="s">
        <v>82</v>
      </c>
      <c r="D122" s="46" t="s">
        <v>80</v>
      </c>
      <c r="E122" s="46" t="s">
        <v>82</v>
      </c>
      <c r="F122" s="46" t="s">
        <v>963</v>
      </c>
      <c r="G122" s="46" t="s">
        <v>964</v>
      </c>
      <c r="H122" s="46" t="s">
        <v>965</v>
      </c>
      <c r="I122" t="s">
        <v>440</v>
      </c>
    </row>
    <row r="123" spans="1:9" ht="12" customHeight="1">
      <c r="A123" s="46" t="s">
        <v>43</v>
      </c>
      <c r="B123" s="46" t="s">
        <v>80</v>
      </c>
      <c r="C123" s="46" t="s">
        <v>82</v>
      </c>
      <c r="D123" s="46" t="s">
        <v>80</v>
      </c>
      <c r="E123" s="46" t="s">
        <v>82</v>
      </c>
      <c r="F123" s="46" t="s">
        <v>966</v>
      </c>
      <c r="G123" s="46" t="s">
        <v>967</v>
      </c>
      <c r="H123" s="46" t="s">
        <v>968</v>
      </c>
      <c r="I123" t="s">
        <v>714</v>
      </c>
    </row>
    <row r="124" spans="1:9" ht="12" customHeight="1">
      <c r="A124" s="46" t="s">
        <v>43</v>
      </c>
      <c r="B124" s="46" t="s">
        <v>80</v>
      </c>
      <c r="C124" s="46" t="s">
        <v>82</v>
      </c>
      <c r="D124" s="46" t="s">
        <v>80</v>
      </c>
      <c r="E124" s="46" t="s">
        <v>82</v>
      </c>
      <c r="F124" s="46" t="s">
        <v>969</v>
      </c>
      <c r="G124" s="46" t="s">
        <v>970</v>
      </c>
      <c r="H124" s="46" t="s">
        <v>971</v>
      </c>
      <c r="I124" t="s">
        <v>714</v>
      </c>
    </row>
    <row r="125" spans="1:9" ht="12" customHeight="1">
      <c r="A125" s="46" t="s">
        <v>43</v>
      </c>
      <c r="B125" s="46" t="s">
        <v>516</v>
      </c>
      <c r="C125" s="46" t="s">
        <v>517</v>
      </c>
      <c r="D125" s="46" t="s">
        <v>518</v>
      </c>
      <c r="E125" s="46" t="s">
        <v>519</v>
      </c>
      <c r="F125" s="46" t="s">
        <v>972</v>
      </c>
      <c r="G125" s="46" t="s">
        <v>973</v>
      </c>
      <c r="H125" s="46" t="s">
        <v>974</v>
      </c>
      <c r="I125" t="s">
        <v>523</v>
      </c>
    </row>
    <row r="126" spans="1:9" ht="12" customHeight="1">
      <c r="A126" s="46" t="s">
        <v>43</v>
      </c>
      <c r="B126" s="46" t="s">
        <v>524</v>
      </c>
      <c r="C126" s="46" t="s">
        <v>525</v>
      </c>
      <c r="D126" s="46" t="s">
        <v>526</v>
      </c>
      <c r="E126" s="46" t="s">
        <v>527</v>
      </c>
      <c r="F126" s="46" t="s">
        <v>975</v>
      </c>
      <c r="G126" s="46" t="s">
        <v>976</v>
      </c>
      <c r="H126" s="46" t="s">
        <v>977</v>
      </c>
      <c r="I126" t="s">
        <v>531</v>
      </c>
    </row>
    <row r="127" spans="1:9" ht="12" customHeight="1">
      <c r="A127" s="46" t="s">
        <v>43</v>
      </c>
      <c r="B127" s="46" t="s">
        <v>606</v>
      </c>
      <c r="C127" s="46" t="s">
        <v>607</v>
      </c>
      <c r="D127" s="46" t="s">
        <v>606</v>
      </c>
      <c r="E127" s="46" t="s">
        <v>607</v>
      </c>
      <c r="F127" s="46" t="s">
        <v>978</v>
      </c>
      <c r="G127" s="46" t="s">
        <v>979</v>
      </c>
      <c r="H127" s="46" t="s">
        <v>980</v>
      </c>
      <c r="I127" t="s">
        <v>611</v>
      </c>
    </row>
    <row r="128" spans="1:9" ht="12" customHeight="1">
      <c r="A128" s="46" t="s">
        <v>43</v>
      </c>
      <c r="B128" s="46" t="s">
        <v>441</v>
      </c>
      <c r="C128" s="46" t="s">
        <v>442</v>
      </c>
      <c r="D128" s="46" t="s">
        <v>981</v>
      </c>
      <c r="E128" s="46" t="s">
        <v>982</v>
      </c>
      <c r="F128" s="46" t="s">
        <v>983</v>
      </c>
      <c r="G128" s="46" t="s">
        <v>984</v>
      </c>
      <c r="H128" s="46" t="s">
        <v>985</v>
      </c>
      <c r="I128" t="s">
        <v>448</v>
      </c>
    </row>
    <row r="129" spans="1:9" ht="12" customHeight="1">
      <c r="A129" s="46" t="s">
        <v>43</v>
      </c>
      <c r="B129" s="46" t="s">
        <v>986</v>
      </c>
      <c r="C129" s="46" t="s">
        <v>987</v>
      </c>
      <c r="D129" s="46" t="s">
        <v>988</v>
      </c>
      <c r="E129" s="46" t="s">
        <v>989</v>
      </c>
      <c r="F129" s="46" t="s">
        <v>990</v>
      </c>
      <c r="G129" s="46" t="s">
        <v>991</v>
      </c>
      <c r="H129" s="46" t="s">
        <v>992</v>
      </c>
      <c r="I129" t="s">
        <v>993</v>
      </c>
    </row>
    <row r="130" spans="1:9" ht="12" customHeight="1">
      <c r="A130" s="46" t="s">
        <v>43</v>
      </c>
      <c r="B130" s="46" t="s">
        <v>994</v>
      </c>
      <c r="C130" s="46" t="s">
        <v>995</v>
      </c>
      <c r="D130" s="46" t="s">
        <v>996</v>
      </c>
      <c r="E130" s="46" t="s">
        <v>997</v>
      </c>
      <c r="F130" s="46" t="s">
        <v>998</v>
      </c>
      <c r="G130" s="46" t="s">
        <v>999</v>
      </c>
      <c r="H130" s="46" t="s">
        <v>1000</v>
      </c>
      <c r="I130" t="s">
        <v>1001</v>
      </c>
    </row>
    <row r="131" spans="1:9" ht="12" customHeight="1">
      <c r="A131" s="46" t="s">
        <v>43</v>
      </c>
      <c r="B131" s="46" t="s">
        <v>80</v>
      </c>
      <c r="C131" s="46" t="s">
        <v>82</v>
      </c>
      <c r="D131" s="46" t="s">
        <v>80</v>
      </c>
      <c r="E131" s="46" t="s">
        <v>82</v>
      </c>
      <c r="F131" s="46" t="s">
        <v>1002</v>
      </c>
      <c r="G131" s="46" t="s">
        <v>1003</v>
      </c>
      <c r="H131" s="46" t="s">
        <v>1004</v>
      </c>
      <c r="I131" t="s">
        <v>535</v>
      </c>
    </row>
    <row r="132" spans="1:9" ht="12" customHeight="1">
      <c r="A132" s="46" t="s">
        <v>43</v>
      </c>
      <c r="B132" s="46" t="s">
        <v>680</v>
      </c>
      <c r="C132" s="46" t="s">
        <v>681</v>
      </c>
      <c r="D132" s="46" t="s">
        <v>1005</v>
      </c>
      <c r="E132" s="46" t="s">
        <v>1006</v>
      </c>
      <c r="F132" s="46" t="s">
        <v>1007</v>
      </c>
      <c r="G132" s="46" t="s">
        <v>1008</v>
      </c>
      <c r="H132" s="46" t="s">
        <v>1009</v>
      </c>
      <c r="I132" t="s">
        <v>687</v>
      </c>
    </row>
    <row r="133" spans="1:9" ht="12" customHeight="1">
      <c r="A133" s="46" t="s">
        <v>43</v>
      </c>
      <c r="B133" s="46" t="s">
        <v>913</v>
      </c>
      <c r="C133" s="46" t="s">
        <v>914</v>
      </c>
      <c r="D133" s="46" t="s">
        <v>915</v>
      </c>
      <c r="E133" s="46" t="s">
        <v>916</v>
      </c>
      <c r="F133" s="46" t="s">
        <v>1010</v>
      </c>
      <c r="G133" s="46" t="s">
        <v>1011</v>
      </c>
      <c r="H133" s="46" t="s">
        <v>1012</v>
      </c>
      <c r="I133" t="s">
        <v>920</v>
      </c>
    </row>
    <row r="134" spans="1:9" ht="12" customHeight="1">
      <c r="A134" s="46" t="s">
        <v>43</v>
      </c>
      <c r="B134" s="46" t="s">
        <v>559</v>
      </c>
      <c r="C134" s="46" t="s">
        <v>560</v>
      </c>
      <c r="D134" s="46" t="s">
        <v>561</v>
      </c>
      <c r="E134" s="46" t="s">
        <v>562</v>
      </c>
      <c r="F134" s="46" t="s">
        <v>1013</v>
      </c>
      <c r="G134" s="46" t="s">
        <v>1014</v>
      </c>
      <c r="H134" s="46" t="s">
        <v>1015</v>
      </c>
      <c r="I134" t="s">
        <v>566</v>
      </c>
    </row>
    <row r="135" spans="1:9" ht="12" customHeight="1">
      <c r="A135" s="46" t="s">
        <v>43</v>
      </c>
      <c r="B135" s="46" t="s">
        <v>546</v>
      </c>
      <c r="C135" s="46" t="s">
        <v>547</v>
      </c>
      <c r="D135" s="46" t="s">
        <v>548</v>
      </c>
      <c r="E135" s="46" t="s">
        <v>549</v>
      </c>
      <c r="F135" s="46" t="s">
        <v>1016</v>
      </c>
      <c r="G135" s="46" t="s">
        <v>1017</v>
      </c>
      <c r="H135" s="46" t="s">
        <v>1018</v>
      </c>
      <c r="I135" t="s">
        <v>553</v>
      </c>
    </row>
    <row r="136" spans="1:9" ht="12" customHeight="1">
      <c r="A136" s="46" t="s">
        <v>43</v>
      </c>
      <c r="B136" s="46" t="s">
        <v>572</v>
      </c>
      <c r="C136" s="46" t="s">
        <v>573</v>
      </c>
      <c r="D136" s="46" t="s">
        <v>574</v>
      </c>
      <c r="E136" s="46" t="s">
        <v>575</v>
      </c>
      <c r="F136" s="46" t="s">
        <v>1019</v>
      </c>
      <c r="G136" s="46" t="s">
        <v>1020</v>
      </c>
      <c r="H136" s="46" t="s">
        <v>1021</v>
      </c>
      <c r="I136" t="s">
        <v>579</v>
      </c>
    </row>
    <row r="137" spans="1:9" ht="12" customHeight="1">
      <c r="A137" s="46" t="s">
        <v>43</v>
      </c>
      <c r="B137" s="46" t="s">
        <v>1022</v>
      </c>
      <c r="C137" s="46" t="s">
        <v>1023</v>
      </c>
      <c r="D137" s="46" t="s">
        <v>1024</v>
      </c>
      <c r="E137" s="46" t="s">
        <v>1025</v>
      </c>
      <c r="F137" s="46" t="s">
        <v>1026</v>
      </c>
      <c r="G137" s="46" t="s">
        <v>1027</v>
      </c>
      <c r="H137" s="46" t="s">
        <v>1028</v>
      </c>
      <c r="I137" t="s">
        <v>1029</v>
      </c>
    </row>
    <row r="138" spans="1:9" ht="12" customHeight="1">
      <c r="A138" s="46" t="s">
        <v>43</v>
      </c>
      <c r="B138" s="46" t="s">
        <v>634</v>
      </c>
      <c r="C138" s="46" t="s">
        <v>635</v>
      </c>
      <c r="D138" s="46" t="s">
        <v>1030</v>
      </c>
      <c r="E138" s="46" t="s">
        <v>1031</v>
      </c>
      <c r="F138" s="46" t="s">
        <v>1032</v>
      </c>
      <c r="G138" s="46" t="s">
        <v>1033</v>
      </c>
      <c r="H138" s="46" t="s">
        <v>1034</v>
      </c>
      <c r="I138" t="s">
        <v>641</v>
      </c>
    </row>
    <row r="139" spans="1:9" ht="12" customHeight="1">
      <c r="A139" s="46" t="s">
        <v>43</v>
      </c>
      <c r="B139" s="46" t="s">
        <v>1035</v>
      </c>
      <c r="C139" s="46" t="s">
        <v>1036</v>
      </c>
      <c r="D139" s="46" t="s">
        <v>1037</v>
      </c>
      <c r="E139" s="46" t="s">
        <v>1038</v>
      </c>
      <c r="F139" s="46" t="s">
        <v>1039</v>
      </c>
      <c r="G139" s="46" t="s">
        <v>1040</v>
      </c>
      <c r="H139" s="46" t="s">
        <v>1041</v>
      </c>
      <c r="I139" t="s">
        <v>1042</v>
      </c>
    </row>
    <row r="140" spans="1:9" ht="12" customHeight="1">
      <c r="A140" s="46" t="s">
        <v>43</v>
      </c>
      <c r="B140" s="46" t="s">
        <v>508</v>
      </c>
      <c r="C140" s="46" t="s">
        <v>509</v>
      </c>
      <c r="D140" s="46" t="s">
        <v>1043</v>
      </c>
      <c r="E140" s="46" t="s">
        <v>1044</v>
      </c>
      <c r="F140" s="46" t="s">
        <v>1045</v>
      </c>
      <c r="G140" s="46" t="s">
        <v>1046</v>
      </c>
      <c r="H140" s="46" t="s">
        <v>1047</v>
      </c>
      <c r="I140" t="s">
        <v>515</v>
      </c>
    </row>
    <row r="141" spans="1:9" ht="12" customHeight="1">
      <c r="A141" s="46" t="s">
        <v>43</v>
      </c>
      <c r="B141" s="46" t="s">
        <v>1048</v>
      </c>
      <c r="C141" s="46" t="s">
        <v>1049</v>
      </c>
      <c r="D141" s="46" t="s">
        <v>1048</v>
      </c>
      <c r="E141" s="46" t="s">
        <v>1049</v>
      </c>
      <c r="F141" s="46" t="s">
        <v>1050</v>
      </c>
      <c r="G141" s="46" t="s">
        <v>1051</v>
      </c>
      <c r="H141" s="46" t="s">
        <v>1052</v>
      </c>
      <c r="I141" t="s">
        <v>434</v>
      </c>
    </row>
    <row r="142" spans="1:9" ht="12" customHeight="1">
      <c r="A142" s="46" t="s">
        <v>43</v>
      </c>
      <c r="B142" s="46" t="s">
        <v>80</v>
      </c>
      <c r="C142" s="46" t="s">
        <v>82</v>
      </c>
      <c r="D142" s="46" t="s">
        <v>80</v>
      </c>
      <c r="E142" s="46" t="s">
        <v>82</v>
      </c>
      <c r="F142" s="46" t="s">
        <v>1053</v>
      </c>
      <c r="G142" s="46" t="s">
        <v>1054</v>
      </c>
      <c r="H142" s="46" t="s">
        <v>1055</v>
      </c>
      <c r="I142" t="s">
        <v>618</v>
      </c>
    </row>
    <row r="143" spans="1:9" ht="12" customHeight="1">
      <c r="A143" s="46" t="s">
        <v>43</v>
      </c>
      <c r="B143" s="46" t="s">
        <v>458</v>
      </c>
      <c r="C143" s="46" t="s">
        <v>459</v>
      </c>
      <c r="D143" s="46" t="s">
        <v>458</v>
      </c>
      <c r="E143" s="46" t="s">
        <v>459</v>
      </c>
      <c r="F143" s="46" t="s">
        <v>1056</v>
      </c>
      <c r="G143" s="46" t="s">
        <v>1057</v>
      </c>
      <c r="H143" s="46" t="s">
        <v>1058</v>
      </c>
      <c r="I143" t="s">
        <v>463</v>
      </c>
    </row>
    <row r="144" spans="1:9" ht="12" customHeight="1">
      <c r="A144" s="46" t="s">
        <v>43</v>
      </c>
      <c r="B144" s="46" t="s">
        <v>861</v>
      </c>
      <c r="C144" s="46" t="s">
        <v>862</v>
      </c>
      <c r="D144" s="46" t="s">
        <v>863</v>
      </c>
      <c r="E144" s="46" t="s">
        <v>864</v>
      </c>
      <c r="F144" s="46" t="s">
        <v>1059</v>
      </c>
      <c r="G144" s="46" t="s">
        <v>1060</v>
      </c>
      <c r="H144" s="46" t="s">
        <v>1061</v>
      </c>
      <c r="I144" t="s">
        <v>1062</v>
      </c>
    </row>
    <row r="145" spans="1:9" ht="12" customHeight="1">
      <c r="A145" s="46" t="s">
        <v>43</v>
      </c>
      <c r="B145" s="46" t="s">
        <v>703</v>
      </c>
      <c r="C145" s="46" t="s">
        <v>704</v>
      </c>
      <c r="D145" s="46" t="s">
        <v>705</v>
      </c>
      <c r="E145" s="46" t="s">
        <v>706</v>
      </c>
      <c r="F145" s="46" t="s">
        <v>1063</v>
      </c>
      <c r="G145" s="46" t="s">
        <v>1064</v>
      </c>
      <c r="H145" s="46" t="s">
        <v>1065</v>
      </c>
      <c r="I145" t="s">
        <v>710</v>
      </c>
    </row>
    <row r="146" spans="1:9" ht="12" customHeight="1">
      <c r="A146" s="46" t="s">
        <v>43</v>
      </c>
      <c r="B146" s="46" t="s">
        <v>669</v>
      </c>
      <c r="C146" s="46" t="s">
        <v>670</v>
      </c>
      <c r="D146" s="46" t="s">
        <v>671</v>
      </c>
      <c r="E146" s="46" t="s">
        <v>672</v>
      </c>
      <c r="F146" s="46" t="s">
        <v>1066</v>
      </c>
      <c r="G146" s="46" t="s">
        <v>1067</v>
      </c>
      <c r="H146" s="46" t="s">
        <v>1068</v>
      </c>
      <c r="I146" t="s">
        <v>676</v>
      </c>
    </row>
    <row r="147" spans="1:9" ht="12" customHeight="1">
      <c r="A147" s="46" t="s">
        <v>43</v>
      </c>
      <c r="B147" s="46" t="s">
        <v>484</v>
      </c>
      <c r="C147" s="46" t="s">
        <v>485</v>
      </c>
      <c r="D147" s="46" t="s">
        <v>891</v>
      </c>
      <c r="E147" s="46" t="s">
        <v>892</v>
      </c>
      <c r="F147" s="46" t="s">
        <v>1069</v>
      </c>
      <c r="G147" s="46" t="s">
        <v>1070</v>
      </c>
      <c r="H147" s="46" t="s">
        <v>1071</v>
      </c>
      <c r="I147" t="s">
        <v>590</v>
      </c>
    </row>
    <row r="148" spans="1:9" ht="12" customHeight="1">
      <c r="A148" s="46" t="s">
        <v>43</v>
      </c>
      <c r="B148" s="46" t="s">
        <v>594</v>
      </c>
      <c r="C148" s="46" t="s">
        <v>595</v>
      </c>
      <c r="D148" s="46" t="s">
        <v>596</v>
      </c>
      <c r="E148" s="46" t="s">
        <v>597</v>
      </c>
      <c r="F148" s="46" t="s">
        <v>1072</v>
      </c>
      <c r="G148" s="46" t="s">
        <v>1073</v>
      </c>
      <c r="H148" s="46" t="s">
        <v>1074</v>
      </c>
      <c r="I148" t="s">
        <v>601</v>
      </c>
    </row>
    <row r="149" spans="1:9" ht="12" customHeight="1">
      <c r="A149" s="46" t="s">
        <v>43</v>
      </c>
      <c r="B149" s="46" t="s">
        <v>1075</v>
      </c>
      <c r="C149" s="46" t="s">
        <v>1076</v>
      </c>
      <c r="D149" s="46" t="s">
        <v>1077</v>
      </c>
      <c r="E149" s="46" t="s">
        <v>1078</v>
      </c>
      <c r="F149" s="46" t="s">
        <v>1079</v>
      </c>
      <c r="G149" s="46" t="s">
        <v>1080</v>
      </c>
      <c r="H149" s="46" t="s">
        <v>1081</v>
      </c>
      <c r="I149" t="s">
        <v>1082</v>
      </c>
    </row>
    <row r="150" spans="1:9" ht="12" customHeight="1">
      <c r="A150" s="46" t="s">
        <v>43</v>
      </c>
      <c r="B150" s="46" t="s">
        <v>766</v>
      </c>
      <c r="C150" s="46" t="s">
        <v>767</v>
      </c>
      <c r="D150" s="46" t="s">
        <v>768</v>
      </c>
      <c r="E150" s="46" t="s">
        <v>769</v>
      </c>
      <c r="F150" s="46" t="s">
        <v>1083</v>
      </c>
      <c r="G150" s="46" t="s">
        <v>1084</v>
      </c>
      <c r="H150" s="46" t="s">
        <v>1085</v>
      </c>
      <c r="I150" t="s">
        <v>773</v>
      </c>
    </row>
    <row r="151" spans="1:9" ht="12" customHeight="1">
      <c r="A151" s="46" t="s">
        <v>43</v>
      </c>
      <c r="B151" s="46" t="s">
        <v>1086</v>
      </c>
      <c r="C151" s="46" t="s">
        <v>1087</v>
      </c>
      <c r="D151" s="46" t="s">
        <v>1088</v>
      </c>
      <c r="E151" s="46" t="s">
        <v>1089</v>
      </c>
      <c r="F151" s="46" t="s">
        <v>1090</v>
      </c>
      <c r="G151" s="46" t="s">
        <v>1091</v>
      </c>
      <c r="H151" s="46" t="s">
        <v>1092</v>
      </c>
      <c r="I151" t="s">
        <v>1093</v>
      </c>
    </row>
    <row r="152" spans="1:9" ht="12" customHeight="1">
      <c r="A152" s="46" t="s">
        <v>43</v>
      </c>
      <c r="B152" s="46" t="s">
        <v>1094</v>
      </c>
      <c r="C152" s="46" t="s">
        <v>1095</v>
      </c>
      <c r="D152" s="46" t="s">
        <v>1096</v>
      </c>
      <c r="E152" s="46" t="s">
        <v>1097</v>
      </c>
      <c r="F152" s="46" t="s">
        <v>1098</v>
      </c>
      <c r="G152" s="46" t="s">
        <v>1099</v>
      </c>
      <c r="H152" s="46" t="s">
        <v>1100</v>
      </c>
      <c r="I152" t="s">
        <v>1101</v>
      </c>
    </row>
    <row r="153" spans="1:9" ht="12" customHeight="1">
      <c r="A153" s="46" t="s">
        <v>43</v>
      </c>
      <c r="B153" s="46" t="s">
        <v>744</v>
      </c>
      <c r="C153" s="46" t="s">
        <v>745</v>
      </c>
      <c r="D153" s="46" t="s">
        <v>746</v>
      </c>
      <c r="E153" s="46" t="s">
        <v>747</v>
      </c>
      <c r="F153" s="46" t="s">
        <v>1102</v>
      </c>
      <c r="G153" s="46" t="s">
        <v>1103</v>
      </c>
      <c r="H153" s="46" t="s">
        <v>1104</v>
      </c>
      <c r="I153" t="s">
        <v>879</v>
      </c>
    </row>
    <row r="154" spans="1:9" ht="12" customHeight="1">
      <c r="A154" s="46" t="s">
        <v>43</v>
      </c>
      <c r="B154" s="46" t="s">
        <v>80</v>
      </c>
      <c r="C154" s="46" t="s">
        <v>82</v>
      </c>
      <c r="D154" s="46" t="s">
        <v>80</v>
      </c>
      <c r="E154" s="46" t="s">
        <v>82</v>
      </c>
      <c r="F154" s="46" t="s">
        <v>1105</v>
      </c>
      <c r="G154" s="46" t="s">
        <v>1106</v>
      </c>
      <c r="H154" s="46" t="s">
        <v>1107</v>
      </c>
      <c r="I154" t="s">
        <v>622</v>
      </c>
    </row>
    <row r="155" spans="1:9" ht="12" customHeight="1">
      <c r="A155" s="46" t="s">
        <v>43</v>
      </c>
      <c r="B155" s="46" t="s">
        <v>1022</v>
      </c>
      <c r="C155" s="46" t="s">
        <v>1023</v>
      </c>
      <c r="D155" s="46" t="s">
        <v>1024</v>
      </c>
      <c r="E155" s="46" t="s">
        <v>1025</v>
      </c>
      <c r="F155" s="46" t="s">
        <v>1108</v>
      </c>
      <c r="G155" s="46" t="s">
        <v>1109</v>
      </c>
      <c r="H155" s="46" t="s">
        <v>1110</v>
      </c>
      <c r="I155" t="s">
        <v>1029</v>
      </c>
    </row>
    <row r="156" spans="1:9" ht="12" customHeight="1">
      <c r="A156" s="46" t="s">
        <v>43</v>
      </c>
      <c r="B156" s="46" t="s">
        <v>516</v>
      </c>
      <c r="C156" s="46" t="s">
        <v>517</v>
      </c>
      <c r="D156" s="46" t="s">
        <v>518</v>
      </c>
      <c r="E156" s="46" t="s">
        <v>519</v>
      </c>
      <c r="F156" s="46" t="s">
        <v>1111</v>
      </c>
      <c r="G156" s="46" t="s">
        <v>1112</v>
      </c>
      <c r="H156" s="46" t="s">
        <v>1113</v>
      </c>
      <c r="I156" t="s">
        <v>523</v>
      </c>
    </row>
    <row r="157" spans="1:9" ht="12" customHeight="1">
      <c r="A157" s="46" t="s">
        <v>43</v>
      </c>
      <c r="B157" s="46" t="s">
        <v>516</v>
      </c>
      <c r="C157" s="46" t="s">
        <v>517</v>
      </c>
      <c r="D157" s="46" t="s">
        <v>518</v>
      </c>
      <c r="E157" s="46" t="s">
        <v>519</v>
      </c>
      <c r="F157" s="46" t="s">
        <v>1114</v>
      </c>
      <c r="G157" s="46" t="s">
        <v>1115</v>
      </c>
      <c r="H157" s="46" t="s">
        <v>1116</v>
      </c>
      <c r="I157" t="s">
        <v>523</v>
      </c>
    </row>
    <row r="158" spans="1:9" ht="12" customHeight="1">
      <c r="A158" s="46" t="s">
        <v>43</v>
      </c>
      <c r="B158" s="46" t="s">
        <v>449</v>
      </c>
      <c r="C158" s="46" t="s">
        <v>449</v>
      </c>
      <c r="D158" s="46" t="s">
        <v>449</v>
      </c>
      <c r="E158" s="46" t="s">
        <v>449</v>
      </c>
      <c r="F158" s="46" t="s">
        <v>1117</v>
      </c>
      <c r="G158" s="46" t="s">
        <v>1118</v>
      </c>
      <c r="H158" s="46" t="s">
        <v>1119</v>
      </c>
      <c r="I158" t="s">
        <v>822</v>
      </c>
    </row>
    <row r="159" spans="1:9" ht="12" customHeight="1">
      <c r="A159" s="46" t="s">
        <v>43</v>
      </c>
      <c r="B159" s="46" t="s">
        <v>80</v>
      </c>
      <c r="C159" s="46" t="s">
        <v>82</v>
      </c>
      <c r="D159" s="46" t="s">
        <v>80</v>
      </c>
      <c r="E159" s="46" t="s">
        <v>82</v>
      </c>
      <c r="F159" s="46" t="s">
        <v>1120</v>
      </c>
      <c r="G159" s="46" t="s">
        <v>1121</v>
      </c>
      <c r="H159" s="46" t="s">
        <v>1122</v>
      </c>
      <c r="I159" t="s">
        <v>535</v>
      </c>
    </row>
    <row r="160" spans="1:9" ht="12" customHeight="1">
      <c r="A160" s="46" t="s">
        <v>43</v>
      </c>
      <c r="B160" s="46" t="s">
        <v>80</v>
      </c>
      <c r="C160" s="46" t="s">
        <v>82</v>
      </c>
      <c r="D160" s="46" t="s">
        <v>80</v>
      </c>
      <c r="E160" s="46" t="s">
        <v>82</v>
      </c>
      <c r="F160" s="46" t="s">
        <v>1123</v>
      </c>
      <c r="G160" s="46" t="s">
        <v>1124</v>
      </c>
      <c r="H160" s="46" t="s">
        <v>1125</v>
      </c>
      <c r="I160" t="s">
        <v>822</v>
      </c>
    </row>
    <row r="161" spans="1:9" ht="12" customHeight="1">
      <c r="A161" s="46" t="s">
        <v>43</v>
      </c>
      <c r="B161" s="46" t="s">
        <v>441</v>
      </c>
      <c r="C161" s="46" t="s">
        <v>442</v>
      </c>
      <c r="D161" s="46" t="s">
        <v>443</v>
      </c>
      <c r="E161" s="46" t="s">
        <v>444</v>
      </c>
      <c r="F161" s="46" t="s">
        <v>1126</v>
      </c>
      <c r="G161" s="46" t="s">
        <v>1127</v>
      </c>
      <c r="H161" s="46" t="s">
        <v>1128</v>
      </c>
      <c r="I161" t="s">
        <v>448</v>
      </c>
    </row>
    <row r="162" spans="1:9" ht="12" customHeight="1">
      <c r="A162" s="46" t="s">
        <v>43</v>
      </c>
      <c r="B162" s="46" t="s">
        <v>80</v>
      </c>
      <c r="C162" s="46" t="s">
        <v>82</v>
      </c>
      <c r="D162" s="46" t="s">
        <v>80</v>
      </c>
      <c r="E162" s="46" t="s">
        <v>82</v>
      </c>
      <c r="F162" s="46" t="s">
        <v>1129</v>
      </c>
      <c r="G162" s="46" t="s">
        <v>1130</v>
      </c>
      <c r="H162" s="46" t="s">
        <v>1131</v>
      </c>
      <c r="I162" t="s">
        <v>535</v>
      </c>
    </row>
    <row r="163" spans="1:9" ht="12" customHeight="1">
      <c r="A163" s="46" t="s">
        <v>43</v>
      </c>
      <c r="B163" s="46" t="s">
        <v>475</v>
      </c>
      <c r="C163" s="46" t="s">
        <v>476</v>
      </c>
      <c r="D163" s="46" t="s">
        <v>475</v>
      </c>
      <c r="E163" s="46" t="s">
        <v>476</v>
      </c>
      <c r="F163" s="46" t="s">
        <v>1132</v>
      </c>
      <c r="G163" s="46" t="s">
        <v>1133</v>
      </c>
      <c r="H163" s="46" t="s">
        <v>1134</v>
      </c>
      <c r="I163" t="s">
        <v>480</v>
      </c>
    </row>
    <row r="164" spans="1:9" ht="12" customHeight="1">
      <c r="A164" s="46" t="s">
        <v>43</v>
      </c>
      <c r="B164" s="46" t="s">
        <v>441</v>
      </c>
      <c r="C164" s="46" t="s">
        <v>442</v>
      </c>
      <c r="D164" s="46" t="s">
        <v>1135</v>
      </c>
      <c r="E164" s="46" t="s">
        <v>1136</v>
      </c>
      <c r="F164" s="46" t="s">
        <v>1137</v>
      </c>
      <c r="G164" s="46" t="s">
        <v>1138</v>
      </c>
      <c r="H164" s="46" t="s">
        <v>1139</v>
      </c>
      <c r="I164" t="s">
        <v>448</v>
      </c>
    </row>
    <row r="165" spans="1:9" ht="12" customHeight="1">
      <c r="A165" s="46" t="s">
        <v>43</v>
      </c>
      <c r="B165" s="46" t="s">
        <v>1075</v>
      </c>
      <c r="C165" s="46" t="s">
        <v>1076</v>
      </c>
      <c r="D165" s="46" t="s">
        <v>1140</v>
      </c>
      <c r="E165" s="46" t="s">
        <v>1141</v>
      </c>
      <c r="F165" s="46" t="s">
        <v>1142</v>
      </c>
      <c r="G165" s="46" t="s">
        <v>1143</v>
      </c>
      <c r="H165" s="46" t="s">
        <v>1144</v>
      </c>
      <c r="I165" t="s">
        <v>1082</v>
      </c>
    </row>
    <row r="166" spans="1:9" ht="12" customHeight="1">
      <c r="A166" s="46" t="s">
        <v>43</v>
      </c>
      <c r="B166" s="46" t="s">
        <v>703</v>
      </c>
      <c r="C166" s="46" t="s">
        <v>704</v>
      </c>
      <c r="D166" s="46" t="s">
        <v>705</v>
      </c>
      <c r="E166" s="46" t="s">
        <v>706</v>
      </c>
      <c r="F166" s="46" t="s">
        <v>1145</v>
      </c>
      <c r="G166" s="46" t="s">
        <v>1146</v>
      </c>
      <c r="H166" s="46" t="s">
        <v>1147</v>
      </c>
      <c r="I166" t="s">
        <v>710</v>
      </c>
    </row>
    <row r="167" spans="1:9" ht="12" customHeight="1">
      <c r="A167" s="46" t="s">
        <v>43</v>
      </c>
      <c r="B167" s="46" t="s">
        <v>703</v>
      </c>
      <c r="C167" s="46" t="s">
        <v>704</v>
      </c>
      <c r="D167" s="46" t="s">
        <v>705</v>
      </c>
      <c r="E167" s="46" t="s">
        <v>706</v>
      </c>
      <c r="F167" s="46" t="s">
        <v>1148</v>
      </c>
      <c r="G167" s="46" t="s">
        <v>1149</v>
      </c>
      <c r="H167" s="46" t="s">
        <v>1150</v>
      </c>
      <c r="I167" t="s">
        <v>710</v>
      </c>
    </row>
    <row r="168" spans="1:9" ht="12" customHeight="1">
      <c r="A168" s="46" t="s">
        <v>43</v>
      </c>
      <c r="B168" s="46" t="s">
        <v>484</v>
      </c>
      <c r="C168" s="46" t="s">
        <v>485</v>
      </c>
      <c r="D168" s="46" t="s">
        <v>1151</v>
      </c>
      <c r="E168" s="46" t="s">
        <v>1152</v>
      </c>
      <c r="F168" s="46" t="s">
        <v>1153</v>
      </c>
      <c r="G168" s="46" t="s">
        <v>1154</v>
      </c>
      <c r="H168" s="46" t="s">
        <v>1155</v>
      </c>
      <c r="I168" t="s">
        <v>590</v>
      </c>
    </row>
    <row r="169" spans="1:9" ht="12" customHeight="1">
      <c r="A169" s="46" t="s">
        <v>43</v>
      </c>
      <c r="B169" s="46" t="s">
        <v>606</v>
      </c>
      <c r="C169" s="46" t="s">
        <v>607</v>
      </c>
      <c r="D169" s="46" t="s">
        <v>606</v>
      </c>
      <c r="E169" s="46" t="s">
        <v>607</v>
      </c>
      <c r="F169" s="46" t="s">
        <v>1156</v>
      </c>
      <c r="G169" s="46" t="s">
        <v>1157</v>
      </c>
      <c r="H169" s="46" t="s">
        <v>1158</v>
      </c>
      <c r="I169" t="s">
        <v>611</v>
      </c>
    </row>
    <row r="170" spans="1:9" ht="12" customHeight="1">
      <c r="A170" s="46" t="s">
        <v>43</v>
      </c>
      <c r="B170" s="46" t="s">
        <v>441</v>
      </c>
      <c r="C170" s="46" t="s">
        <v>442</v>
      </c>
      <c r="D170" s="46" t="s">
        <v>1159</v>
      </c>
      <c r="E170" s="46" t="s">
        <v>1160</v>
      </c>
      <c r="F170" s="46" t="s">
        <v>1161</v>
      </c>
      <c r="G170" s="46" t="s">
        <v>1162</v>
      </c>
      <c r="H170" s="46" t="s">
        <v>1163</v>
      </c>
      <c r="I170" t="s">
        <v>448</v>
      </c>
    </row>
    <row r="171" spans="1:9" ht="12" customHeight="1">
      <c r="A171" s="46" t="s">
        <v>43</v>
      </c>
      <c r="B171" s="46" t="s">
        <v>80</v>
      </c>
      <c r="C171" s="46" t="s">
        <v>82</v>
      </c>
      <c r="D171" s="46" t="s">
        <v>80</v>
      </c>
      <c r="E171" s="46" t="s">
        <v>82</v>
      </c>
      <c r="F171" s="46" t="s">
        <v>1164</v>
      </c>
      <c r="G171" s="46" t="s">
        <v>1165</v>
      </c>
      <c r="H171" s="46" t="s">
        <v>1166</v>
      </c>
      <c r="I171" t="s">
        <v>535</v>
      </c>
    </row>
    <row r="172" spans="1:9" ht="12" customHeight="1">
      <c r="A172" s="46" t="s">
        <v>43</v>
      </c>
      <c r="B172" s="46" t="s">
        <v>524</v>
      </c>
      <c r="C172" s="46" t="s">
        <v>525</v>
      </c>
      <c r="D172" s="46" t="s">
        <v>1167</v>
      </c>
      <c r="E172" s="46" t="s">
        <v>1168</v>
      </c>
      <c r="F172" s="46" t="s">
        <v>1169</v>
      </c>
      <c r="G172" s="46" t="s">
        <v>1170</v>
      </c>
      <c r="H172" s="46" t="s">
        <v>1171</v>
      </c>
      <c r="I172" t="s">
        <v>531</v>
      </c>
    </row>
    <row r="173" spans="1:9" ht="12" customHeight="1">
      <c r="A173" s="46" t="s">
        <v>43</v>
      </c>
      <c r="B173" s="46" t="s">
        <v>475</v>
      </c>
      <c r="C173" s="46" t="s">
        <v>476</v>
      </c>
      <c r="D173" s="46" t="s">
        <v>475</v>
      </c>
      <c r="E173" s="46" t="s">
        <v>476</v>
      </c>
      <c r="F173" s="46" t="s">
        <v>1172</v>
      </c>
      <c r="G173" s="46" t="s">
        <v>1173</v>
      </c>
      <c r="H173" s="46" t="s">
        <v>1174</v>
      </c>
      <c r="I173" t="s">
        <v>480</v>
      </c>
    </row>
    <row r="174" spans="1:9" ht="12" customHeight="1">
      <c r="A174" s="46" t="s">
        <v>43</v>
      </c>
      <c r="B174" s="46" t="s">
        <v>441</v>
      </c>
      <c r="C174" s="46" t="s">
        <v>442</v>
      </c>
      <c r="D174" s="46" t="s">
        <v>1175</v>
      </c>
      <c r="E174" s="46" t="s">
        <v>1176</v>
      </c>
      <c r="F174" s="46" t="s">
        <v>1177</v>
      </c>
      <c r="G174" s="46" t="s">
        <v>1178</v>
      </c>
      <c r="H174" s="46" t="s">
        <v>1179</v>
      </c>
      <c r="I174" t="s">
        <v>448</v>
      </c>
    </row>
    <row r="175" spans="1:9" ht="12" customHeight="1">
      <c r="A175" s="46" t="s">
        <v>43</v>
      </c>
      <c r="B175" s="46" t="s">
        <v>80</v>
      </c>
      <c r="C175" s="46" t="s">
        <v>82</v>
      </c>
      <c r="D175" s="46" t="s">
        <v>80</v>
      </c>
      <c r="E175" s="46" t="s">
        <v>82</v>
      </c>
      <c r="F175" s="46" t="s">
        <v>1180</v>
      </c>
      <c r="G175" s="46" t="s">
        <v>1181</v>
      </c>
      <c r="H175" s="46" t="s">
        <v>1182</v>
      </c>
      <c r="I175" t="s">
        <v>733</v>
      </c>
    </row>
    <row r="176" spans="1:9" ht="12" customHeight="1">
      <c r="A176" s="46" t="s">
        <v>43</v>
      </c>
      <c r="B176" s="46" t="s">
        <v>868</v>
      </c>
      <c r="C176" s="46" t="s">
        <v>869</v>
      </c>
      <c r="D176" s="46" t="s">
        <v>1183</v>
      </c>
      <c r="E176" s="46" t="s">
        <v>1184</v>
      </c>
      <c r="F176" s="46" t="s">
        <v>1185</v>
      </c>
      <c r="G176" s="46" t="s">
        <v>1186</v>
      </c>
      <c r="H176" s="46" t="s">
        <v>1187</v>
      </c>
      <c r="I176" t="s">
        <v>875</v>
      </c>
    </row>
    <row r="177" spans="1:9" ht="12" customHeight="1">
      <c r="A177" s="46" t="s">
        <v>43</v>
      </c>
      <c r="B177" s="46" t="s">
        <v>559</v>
      </c>
      <c r="C177" s="46" t="s">
        <v>560</v>
      </c>
      <c r="D177" s="46" t="s">
        <v>1188</v>
      </c>
      <c r="E177" s="46" t="s">
        <v>1189</v>
      </c>
      <c r="F177" s="46" t="s">
        <v>1190</v>
      </c>
      <c r="G177" s="46" t="s">
        <v>1191</v>
      </c>
      <c r="H177" s="46" t="s">
        <v>1192</v>
      </c>
      <c r="I177" t="s">
        <v>566</v>
      </c>
    </row>
    <row r="178" spans="1:9" ht="12" customHeight="1">
      <c r="A178" s="46" t="s">
        <v>43</v>
      </c>
      <c r="B178" s="46" t="s">
        <v>572</v>
      </c>
      <c r="C178" s="46" t="s">
        <v>573</v>
      </c>
      <c r="D178" s="46" t="s">
        <v>1193</v>
      </c>
      <c r="E178" s="46" t="s">
        <v>1194</v>
      </c>
      <c r="F178" s="46" t="s">
        <v>1195</v>
      </c>
      <c r="G178" s="46" t="s">
        <v>1196</v>
      </c>
      <c r="H178" s="46" t="s">
        <v>1197</v>
      </c>
      <c r="I178" t="s">
        <v>579</v>
      </c>
    </row>
    <row r="179" spans="1:9" ht="12" customHeight="1">
      <c r="A179" s="46" t="s">
        <v>43</v>
      </c>
      <c r="B179" s="46" t="s">
        <v>80</v>
      </c>
      <c r="C179" s="46" t="s">
        <v>82</v>
      </c>
      <c r="D179" s="46" t="s">
        <v>80</v>
      </c>
      <c r="E179" s="46" t="s">
        <v>82</v>
      </c>
      <c r="F179" s="46" t="s">
        <v>1198</v>
      </c>
      <c r="G179" s="46" t="s">
        <v>1199</v>
      </c>
      <c r="H179" s="46" t="s">
        <v>1200</v>
      </c>
      <c r="I179" t="s">
        <v>622</v>
      </c>
    </row>
    <row r="180" spans="1:9" ht="12" customHeight="1">
      <c r="A180" s="46" t="s">
        <v>43</v>
      </c>
      <c r="B180" s="46" t="s">
        <v>427</v>
      </c>
      <c r="C180" s="46" t="s">
        <v>428</v>
      </c>
      <c r="D180" s="46" t="s">
        <v>856</v>
      </c>
      <c r="E180" s="46" t="s">
        <v>857</v>
      </c>
      <c r="F180" s="46" t="s">
        <v>1201</v>
      </c>
      <c r="G180" s="46" t="s">
        <v>1202</v>
      </c>
      <c r="H180" s="46" t="s">
        <v>1203</v>
      </c>
      <c r="I180" t="s">
        <v>434</v>
      </c>
    </row>
    <row r="181" spans="1:9" ht="12" customHeight="1">
      <c r="A181" s="46" t="s">
        <v>43</v>
      </c>
      <c r="B181" s="46" t="s">
        <v>986</v>
      </c>
      <c r="C181" s="46" t="s">
        <v>987</v>
      </c>
      <c r="D181" s="46" t="s">
        <v>1204</v>
      </c>
      <c r="E181" s="46" t="s">
        <v>1205</v>
      </c>
      <c r="F181" s="46" t="s">
        <v>1206</v>
      </c>
      <c r="G181" s="46" t="s">
        <v>1207</v>
      </c>
      <c r="H181" s="46" t="s">
        <v>1208</v>
      </c>
      <c r="I181" t="s">
        <v>993</v>
      </c>
    </row>
    <row r="182" spans="1:9" ht="12" customHeight="1">
      <c r="A182" s="46" t="s">
        <v>43</v>
      </c>
      <c r="B182" s="46" t="s">
        <v>913</v>
      </c>
      <c r="C182" s="46" t="s">
        <v>914</v>
      </c>
      <c r="D182" s="46" t="s">
        <v>1209</v>
      </c>
      <c r="E182" s="46" t="s">
        <v>1210</v>
      </c>
      <c r="F182" s="46" t="s">
        <v>1211</v>
      </c>
      <c r="G182" s="46" t="s">
        <v>1212</v>
      </c>
      <c r="H182" s="46" t="s">
        <v>1213</v>
      </c>
      <c r="I182" t="s">
        <v>920</v>
      </c>
    </row>
    <row r="183" spans="1:9" ht="12" customHeight="1">
      <c r="A183" s="46" t="s">
        <v>43</v>
      </c>
      <c r="B183" s="46" t="s">
        <v>441</v>
      </c>
      <c r="C183" s="46" t="s">
        <v>442</v>
      </c>
      <c r="D183" s="46" t="s">
        <v>1214</v>
      </c>
      <c r="E183" s="46" t="s">
        <v>1215</v>
      </c>
      <c r="F183" s="46" t="s">
        <v>1216</v>
      </c>
      <c r="G183" s="46" t="s">
        <v>1217</v>
      </c>
      <c r="H183" s="46" t="s">
        <v>1218</v>
      </c>
      <c r="I183" t="s">
        <v>448</v>
      </c>
    </row>
    <row r="184" spans="1:9" ht="12" customHeight="1">
      <c r="A184" s="46" t="s">
        <v>43</v>
      </c>
      <c r="B184" s="46" t="s">
        <v>845</v>
      </c>
      <c r="C184" s="46" t="s">
        <v>846</v>
      </c>
      <c r="D184" s="46" t="s">
        <v>1219</v>
      </c>
      <c r="E184" s="46" t="s">
        <v>1220</v>
      </c>
      <c r="F184" s="46" t="s">
        <v>1221</v>
      </c>
      <c r="G184" s="46" t="s">
        <v>1222</v>
      </c>
      <c r="H184" s="46" t="s">
        <v>1223</v>
      </c>
      <c r="I184" t="s">
        <v>852</v>
      </c>
    </row>
    <row r="185" spans="1:9" ht="12" customHeight="1">
      <c r="A185" s="46" t="s">
        <v>43</v>
      </c>
      <c r="B185" s="46" t="s">
        <v>449</v>
      </c>
      <c r="C185" s="46" t="s">
        <v>449</v>
      </c>
      <c r="D185" s="46" t="s">
        <v>449</v>
      </c>
      <c r="E185" s="46" t="s">
        <v>449</v>
      </c>
      <c r="F185" s="46" t="s">
        <v>1224</v>
      </c>
      <c r="G185" s="46" t="s">
        <v>1225</v>
      </c>
      <c r="H185" s="46" t="s">
        <v>1226</v>
      </c>
      <c r="I185" t="s">
        <v>1227</v>
      </c>
    </row>
    <row r="186" spans="1:9" ht="12" customHeight="1">
      <c r="A186" s="46" t="s">
        <v>43</v>
      </c>
      <c r="B186" s="46" t="s">
        <v>441</v>
      </c>
      <c r="C186" s="46" t="s">
        <v>442</v>
      </c>
      <c r="D186" s="46" t="s">
        <v>1135</v>
      </c>
      <c r="E186" s="46" t="s">
        <v>1136</v>
      </c>
      <c r="F186" s="46" t="s">
        <v>1228</v>
      </c>
      <c r="G186" s="46" t="s">
        <v>1229</v>
      </c>
      <c r="H186" s="46" t="s">
        <v>1230</v>
      </c>
      <c r="I186" t="s">
        <v>448</v>
      </c>
    </row>
    <row r="187" spans="1:9" ht="12" customHeight="1">
      <c r="A187" s="46" t="s">
        <v>43</v>
      </c>
      <c r="B187" s="46" t="s">
        <v>80</v>
      </c>
      <c r="C187" s="46" t="s">
        <v>82</v>
      </c>
      <c r="D187" s="46" t="s">
        <v>80</v>
      </c>
      <c r="E187" s="46" t="s">
        <v>82</v>
      </c>
      <c r="F187" s="46" t="s">
        <v>1231</v>
      </c>
      <c r="G187" s="46" t="s">
        <v>1232</v>
      </c>
      <c r="H187" s="46" t="s">
        <v>1233</v>
      </c>
      <c r="I187" t="s">
        <v>440</v>
      </c>
    </row>
    <row r="188" spans="1:9" ht="12" customHeight="1">
      <c r="A188" s="46" t="s">
        <v>43</v>
      </c>
      <c r="B188" s="46" t="s">
        <v>80</v>
      </c>
      <c r="C188" s="46" t="s">
        <v>82</v>
      </c>
      <c r="D188" s="46" t="s">
        <v>80</v>
      </c>
      <c r="E188" s="46" t="s">
        <v>82</v>
      </c>
      <c r="F188" s="46" t="s">
        <v>1234</v>
      </c>
      <c r="G188" s="46" t="s">
        <v>1235</v>
      </c>
      <c r="H188" s="46" t="s">
        <v>1236</v>
      </c>
      <c r="I188" t="s">
        <v>622</v>
      </c>
    </row>
    <row r="189" spans="1:9" ht="12" customHeight="1">
      <c r="A189" s="46" t="s">
        <v>43</v>
      </c>
      <c r="B189" s="46" t="s">
        <v>500</v>
      </c>
      <c r="C189" s="46" t="s">
        <v>501</v>
      </c>
      <c r="D189" s="46" t="s">
        <v>502</v>
      </c>
      <c r="E189" s="46" t="s">
        <v>503</v>
      </c>
      <c r="F189" s="46" t="s">
        <v>1237</v>
      </c>
      <c r="G189" s="46" t="s">
        <v>1238</v>
      </c>
      <c r="H189" s="46" t="s">
        <v>1239</v>
      </c>
      <c r="I189" t="s">
        <v>507</v>
      </c>
    </row>
    <row r="190" spans="1:9" ht="12" customHeight="1">
      <c r="A190" s="46" t="s">
        <v>43</v>
      </c>
      <c r="B190" s="46" t="s">
        <v>80</v>
      </c>
      <c r="C190" s="46" t="s">
        <v>82</v>
      </c>
      <c r="D190" s="46" t="s">
        <v>80</v>
      </c>
      <c r="E190" s="46" t="s">
        <v>82</v>
      </c>
      <c r="F190" s="46" t="s">
        <v>1240</v>
      </c>
      <c r="G190" s="46" t="s">
        <v>1241</v>
      </c>
      <c r="H190" s="46" t="s">
        <v>728</v>
      </c>
      <c r="I190" t="s">
        <v>1242</v>
      </c>
    </row>
    <row r="191" spans="1:9" ht="12" customHeight="1">
      <c r="A191" s="46" t="s">
        <v>43</v>
      </c>
      <c r="B191" s="46" t="s">
        <v>80</v>
      </c>
      <c r="C191" s="46" t="s">
        <v>82</v>
      </c>
      <c r="D191" s="46" t="s">
        <v>80</v>
      </c>
      <c r="E191" s="46" t="s">
        <v>82</v>
      </c>
      <c r="F191" s="46" t="s">
        <v>1243</v>
      </c>
      <c r="G191" s="46" t="s">
        <v>1244</v>
      </c>
      <c r="H191" s="46" t="s">
        <v>1245</v>
      </c>
      <c r="I191" t="s">
        <v>440</v>
      </c>
    </row>
    <row r="192" spans="1:9" ht="12" customHeight="1">
      <c r="A192" s="46" t="s">
        <v>43</v>
      </c>
      <c r="B192" s="46" t="s">
        <v>861</v>
      </c>
      <c r="C192" s="46" t="s">
        <v>862</v>
      </c>
      <c r="D192" s="46" t="s">
        <v>1246</v>
      </c>
      <c r="E192" s="46" t="s">
        <v>1247</v>
      </c>
      <c r="F192" s="46" t="s">
        <v>1248</v>
      </c>
      <c r="G192" s="46" t="s">
        <v>1249</v>
      </c>
      <c r="H192" s="46" t="s">
        <v>1250</v>
      </c>
      <c r="I192" t="s">
        <v>1062</v>
      </c>
    </row>
    <row r="193" spans="1:9" ht="12" customHeight="1">
      <c r="A193" s="46" t="s">
        <v>43</v>
      </c>
      <c r="B193" s="46" t="s">
        <v>868</v>
      </c>
      <c r="C193" s="46" t="s">
        <v>869</v>
      </c>
      <c r="D193" s="46" t="s">
        <v>870</v>
      </c>
      <c r="E193" s="46" t="s">
        <v>871</v>
      </c>
      <c r="F193" s="46" t="s">
        <v>1251</v>
      </c>
      <c r="G193" s="46" t="s">
        <v>1252</v>
      </c>
      <c r="H193" s="46" t="s">
        <v>1253</v>
      </c>
      <c r="I193" t="s">
        <v>822</v>
      </c>
    </row>
    <row r="194" spans="1:9" ht="12" customHeight="1">
      <c r="A194" s="46" t="s">
        <v>43</v>
      </c>
      <c r="B194" s="46" t="s">
        <v>80</v>
      </c>
      <c r="C194" s="46" t="s">
        <v>82</v>
      </c>
      <c r="D194" s="46" t="s">
        <v>80</v>
      </c>
      <c r="E194" s="46" t="s">
        <v>82</v>
      </c>
      <c r="F194" s="46" t="s">
        <v>1254</v>
      </c>
      <c r="G194" s="46" t="s">
        <v>1255</v>
      </c>
      <c r="H194" s="46" t="s">
        <v>828</v>
      </c>
      <c r="I194" t="s">
        <v>1256</v>
      </c>
    </row>
    <row r="195" spans="1:9" ht="12" customHeight="1">
      <c r="A195" s="46" t="s">
        <v>43</v>
      </c>
      <c r="B195" s="46" t="s">
        <v>80</v>
      </c>
      <c r="C195" s="46" t="s">
        <v>82</v>
      </c>
      <c r="D195" s="46" t="s">
        <v>80</v>
      </c>
      <c r="E195" s="46" t="s">
        <v>82</v>
      </c>
      <c r="F195" s="46" t="s">
        <v>1257</v>
      </c>
      <c r="G195" s="46" t="s">
        <v>1258</v>
      </c>
      <c r="H195" s="46" t="s">
        <v>828</v>
      </c>
      <c r="I195" t="s">
        <v>1259</v>
      </c>
    </row>
    <row r="196" spans="1:9" ht="12" customHeight="1">
      <c r="A196" s="46" t="s">
        <v>43</v>
      </c>
      <c r="B196" s="46" t="s">
        <v>788</v>
      </c>
      <c r="C196" s="46" t="s">
        <v>789</v>
      </c>
      <c r="D196" s="46" t="s">
        <v>790</v>
      </c>
      <c r="E196" s="46" t="s">
        <v>791</v>
      </c>
      <c r="F196" s="46" t="s">
        <v>1260</v>
      </c>
      <c r="G196" s="46" t="s">
        <v>1261</v>
      </c>
      <c r="H196" s="46" t="s">
        <v>1262</v>
      </c>
      <c r="I196" t="s">
        <v>822</v>
      </c>
    </row>
    <row r="197" spans="1:9" ht="12" customHeight="1">
      <c r="A197" s="46" t="s">
        <v>43</v>
      </c>
      <c r="B197" s="46" t="s">
        <v>606</v>
      </c>
      <c r="C197" s="46" t="s">
        <v>607</v>
      </c>
      <c r="D197" s="46" t="s">
        <v>606</v>
      </c>
      <c r="E197" s="46" t="s">
        <v>607</v>
      </c>
      <c r="F197" s="46" t="s">
        <v>1263</v>
      </c>
      <c r="G197" s="46" t="s">
        <v>1264</v>
      </c>
      <c r="H197" s="46" t="s">
        <v>1265</v>
      </c>
      <c r="I197" t="s">
        <v>822</v>
      </c>
    </row>
    <row r="198" spans="1:9" ht="12" customHeight="1">
      <c r="A198" s="46" t="s">
        <v>43</v>
      </c>
      <c r="B198" s="46" t="s">
        <v>508</v>
      </c>
      <c r="C198" s="46" t="s">
        <v>509</v>
      </c>
      <c r="D198" s="46" t="s">
        <v>833</v>
      </c>
      <c r="E198" s="46" t="s">
        <v>834</v>
      </c>
      <c r="F198" s="46" t="s">
        <v>1266</v>
      </c>
      <c r="G198" s="46" t="s">
        <v>1267</v>
      </c>
      <c r="H198" s="46" t="s">
        <v>1268</v>
      </c>
      <c r="I198" t="s">
        <v>822</v>
      </c>
    </row>
    <row r="199" spans="1:9" ht="12" customHeight="1">
      <c r="A199" s="46" t="s">
        <v>43</v>
      </c>
      <c r="B199" s="46" t="s">
        <v>475</v>
      </c>
      <c r="C199" s="46" t="s">
        <v>476</v>
      </c>
      <c r="D199" s="46" t="s">
        <v>475</v>
      </c>
      <c r="E199" s="46" t="s">
        <v>476</v>
      </c>
      <c r="F199" s="46" t="s">
        <v>1269</v>
      </c>
      <c r="G199" s="46" t="s">
        <v>1270</v>
      </c>
      <c r="H199" s="46" t="s">
        <v>1271</v>
      </c>
      <c r="I199" t="s">
        <v>822</v>
      </c>
    </row>
    <row r="200" spans="1:9" ht="12" customHeight="1">
      <c r="A200" s="46" t="s">
        <v>43</v>
      </c>
      <c r="B200" s="46" t="s">
        <v>680</v>
      </c>
      <c r="C200" s="46" t="s">
        <v>681</v>
      </c>
      <c r="D200" s="46" t="s">
        <v>1005</v>
      </c>
      <c r="E200" s="46" t="s">
        <v>1006</v>
      </c>
      <c r="F200" s="46" t="s">
        <v>1272</v>
      </c>
      <c r="G200" s="46" t="s">
        <v>1273</v>
      </c>
      <c r="H200" s="46" t="s">
        <v>1274</v>
      </c>
      <c r="I200" t="s">
        <v>822</v>
      </c>
    </row>
    <row r="201" spans="1:9" ht="12" customHeight="1">
      <c r="A201" s="46" t="s">
        <v>43</v>
      </c>
      <c r="B201" s="46" t="s">
        <v>80</v>
      </c>
      <c r="C201" s="46" t="s">
        <v>82</v>
      </c>
      <c r="D201" s="46" t="s">
        <v>80</v>
      </c>
      <c r="E201" s="46" t="s">
        <v>82</v>
      </c>
      <c r="F201" s="46" t="s">
        <v>1275</v>
      </c>
      <c r="G201" s="46" t="s">
        <v>1276</v>
      </c>
      <c r="H201" s="46" t="s">
        <v>1277</v>
      </c>
      <c r="I201" t="s">
        <v>822</v>
      </c>
    </row>
    <row r="202" spans="1:9" ht="12" customHeight="1">
      <c r="A202" s="46" t="s">
        <v>43</v>
      </c>
      <c r="B202" s="46" t="s">
        <v>427</v>
      </c>
      <c r="C202" s="46" t="s">
        <v>428</v>
      </c>
      <c r="D202" s="46" t="s">
        <v>1278</v>
      </c>
      <c r="E202" s="46" t="s">
        <v>1279</v>
      </c>
      <c r="F202" s="46" t="s">
        <v>1280</v>
      </c>
      <c r="G202" s="46" t="s">
        <v>1281</v>
      </c>
      <c r="H202" s="46" t="s">
        <v>1282</v>
      </c>
      <c r="I202" t="s">
        <v>822</v>
      </c>
    </row>
    <row r="203" spans="1:9" ht="12" customHeight="1">
      <c r="A203" s="46" t="s">
        <v>43</v>
      </c>
      <c r="B203" s="46" t="s">
        <v>441</v>
      </c>
      <c r="C203" s="46" t="s">
        <v>442</v>
      </c>
      <c r="D203" s="46" t="s">
        <v>981</v>
      </c>
      <c r="E203" s="46" t="s">
        <v>982</v>
      </c>
      <c r="F203" s="46" t="s">
        <v>1283</v>
      </c>
      <c r="G203" s="46" t="s">
        <v>1284</v>
      </c>
      <c r="H203" s="46" t="s">
        <v>1285</v>
      </c>
      <c r="I203" t="s">
        <v>822</v>
      </c>
    </row>
    <row r="204" spans="1:9" ht="12" customHeight="1">
      <c r="A204" s="46" t="s">
        <v>43</v>
      </c>
      <c r="B204" s="46" t="s">
        <v>467</v>
      </c>
      <c r="C204" s="46" t="s">
        <v>468</v>
      </c>
      <c r="D204" s="46" t="s">
        <v>469</v>
      </c>
      <c r="E204" s="46" t="s">
        <v>470</v>
      </c>
      <c r="F204" s="46" t="s">
        <v>1286</v>
      </c>
      <c r="G204" s="46" t="s">
        <v>1287</v>
      </c>
      <c r="H204" s="46" t="s">
        <v>1288</v>
      </c>
      <c r="I204" t="s">
        <v>822</v>
      </c>
    </row>
    <row r="205" spans="1:9" ht="12" customHeight="1">
      <c r="A205" s="46" t="s">
        <v>43</v>
      </c>
      <c r="B205" s="46" t="s">
        <v>80</v>
      </c>
      <c r="C205" s="46" t="s">
        <v>82</v>
      </c>
      <c r="D205" s="46" t="s">
        <v>80</v>
      </c>
      <c r="E205" s="46" t="s">
        <v>82</v>
      </c>
      <c r="F205" s="46" t="s">
        <v>1289</v>
      </c>
      <c r="G205" s="46" t="s">
        <v>1290</v>
      </c>
      <c r="H205" s="46" t="s">
        <v>1291</v>
      </c>
      <c r="I205" t="s">
        <v>822</v>
      </c>
    </row>
    <row r="206" spans="1:9" ht="12" customHeight="1">
      <c r="A206" s="46" t="s">
        <v>43</v>
      </c>
      <c r="B206" s="46" t="s">
        <v>508</v>
      </c>
      <c r="C206" s="46" t="s">
        <v>509</v>
      </c>
      <c r="D206" s="46" t="s">
        <v>1043</v>
      </c>
      <c r="E206" s="46" t="s">
        <v>1044</v>
      </c>
      <c r="F206" s="46" t="s">
        <v>1292</v>
      </c>
      <c r="G206" s="46" t="s">
        <v>1293</v>
      </c>
      <c r="H206" s="46" t="s">
        <v>1294</v>
      </c>
      <c r="I206" t="s">
        <v>822</v>
      </c>
    </row>
    <row r="207" spans="1:9" ht="12" customHeight="1">
      <c r="A207" s="46" t="s">
        <v>43</v>
      </c>
      <c r="B207" s="46" t="s">
        <v>546</v>
      </c>
      <c r="C207" s="46" t="s">
        <v>547</v>
      </c>
      <c r="D207" s="46" t="s">
        <v>1295</v>
      </c>
      <c r="E207" s="46" t="s">
        <v>1296</v>
      </c>
      <c r="F207" s="46" t="s">
        <v>1297</v>
      </c>
      <c r="G207" s="46" t="s">
        <v>1298</v>
      </c>
      <c r="H207" s="46" t="s">
        <v>1299</v>
      </c>
      <c r="I207" t="s">
        <v>822</v>
      </c>
    </row>
    <row r="208" spans="1:9" ht="12" customHeight="1">
      <c r="A208" s="46" t="s">
        <v>43</v>
      </c>
      <c r="B208" s="46" t="s">
        <v>1035</v>
      </c>
      <c r="C208" s="46" t="s">
        <v>1036</v>
      </c>
      <c r="D208" s="46" t="s">
        <v>1037</v>
      </c>
      <c r="E208" s="46" t="s">
        <v>1038</v>
      </c>
      <c r="F208" s="46" t="s">
        <v>1300</v>
      </c>
      <c r="G208" s="46" t="s">
        <v>1301</v>
      </c>
      <c r="H208" s="46" t="s">
        <v>1302</v>
      </c>
      <c r="I208" t="s">
        <v>822</v>
      </c>
    </row>
    <row r="209" spans="1:9" ht="12" customHeight="1">
      <c r="A209" s="46" t="s">
        <v>43</v>
      </c>
      <c r="B209" s="46" t="s">
        <v>913</v>
      </c>
      <c r="C209" s="46" t="s">
        <v>914</v>
      </c>
      <c r="D209" s="46" t="s">
        <v>915</v>
      </c>
      <c r="E209" s="46" t="s">
        <v>916</v>
      </c>
      <c r="F209" s="46" t="s">
        <v>1303</v>
      </c>
      <c r="G209" s="46" t="s">
        <v>1304</v>
      </c>
      <c r="H209" s="46" t="s">
        <v>1305</v>
      </c>
      <c r="I209" t="s">
        <v>822</v>
      </c>
    </row>
    <row r="210" spans="1:9" ht="12" customHeight="1">
      <c r="A210" s="46" t="s">
        <v>43</v>
      </c>
      <c r="B210" s="46" t="s">
        <v>475</v>
      </c>
      <c r="C210" s="46" t="s">
        <v>476</v>
      </c>
      <c r="D210" s="46" t="s">
        <v>475</v>
      </c>
      <c r="E210" s="46" t="s">
        <v>476</v>
      </c>
      <c r="F210" s="46" t="s">
        <v>1306</v>
      </c>
      <c r="G210" s="46" t="s">
        <v>1307</v>
      </c>
      <c r="H210" s="46" t="s">
        <v>1308</v>
      </c>
      <c r="I210" t="s">
        <v>822</v>
      </c>
    </row>
    <row r="211" spans="1:9" ht="12" customHeight="1">
      <c r="A211" s="46" t="s">
        <v>43</v>
      </c>
      <c r="B211" s="46" t="s">
        <v>80</v>
      </c>
      <c r="C211" s="46" t="s">
        <v>82</v>
      </c>
      <c r="D211" s="46" t="s">
        <v>80</v>
      </c>
      <c r="E211" s="46" t="s">
        <v>82</v>
      </c>
      <c r="F211" s="46" t="s">
        <v>1309</v>
      </c>
      <c r="G211" s="46" t="s">
        <v>1310</v>
      </c>
      <c r="H211" s="46" t="s">
        <v>1311</v>
      </c>
      <c r="I211" t="s">
        <v>822</v>
      </c>
    </row>
    <row r="212" spans="1:9" ht="12" customHeight="1">
      <c r="A212" s="46" t="s">
        <v>43</v>
      </c>
      <c r="B212" s="46" t="s">
        <v>80</v>
      </c>
      <c r="C212" s="46" t="s">
        <v>82</v>
      </c>
      <c r="D212" s="46" t="s">
        <v>80</v>
      </c>
      <c r="E212" s="46" t="s">
        <v>82</v>
      </c>
      <c r="F212" s="46" t="s">
        <v>1312</v>
      </c>
      <c r="G212" s="46" t="s">
        <v>1313</v>
      </c>
      <c r="H212" s="46" t="s">
        <v>1314</v>
      </c>
      <c r="I212" t="s">
        <v>822</v>
      </c>
    </row>
    <row r="213" spans="1:9" ht="12" customHeight="1">
      <c r="A213" s="46" t="s">
        <v>43</v>
      </c>
      <c r="B213" s="46" t="s">
        <v>1086</v>
      </c>
      <c r="C213" s="46" t="s">
        <v>1087</v>
      </c>
      <c r="D213" s="46" t="s">
        <v>1315</v>
      </c>
      <c r="E213" s="46" t="s">
        <v>1316</v>
      </c>
      <c r="F213" s="46" t="s">
        <v>1317</v>
      </c>
      <c r="G213" s="46" t="s">
        <v>1318</v>
      </c>
      <c r="H213" s="46" t="s">
        <v>1319</v>
      </c>
      <c r="I213" t="s">
        <v>822</v>
      </c>
    </row>
    <row r="214" spans="1:9" ht="12" customHeight="1">
      <c r="A214" s="46" t="s">
        <v>43</v>
      </c>
      <c r="B214" s="46" t="s">
        <v>80</v>
      </c>
      <c r="C214" s="46" t="s">
        <v>82</v>
      </c>
      <c r="D214" s="46" t="s">
        <v>80</v>
      </c>
      <c r="E214" s="46" t="s">
        <v>82</v>
      </c>
      <c r="F214" s="46" t="s">
        <v>1320</v>
      </c>
      <c r="G214" s="46" t="s">
        <v>1321</v>
      </c>
      <c r="H214" s="46" t="s">
        <v>1322</v>
      </c>
      <c r="I214" t="s">
        <v>822</v>
      </c>
    </row>
    <row r="215" spans="1:9" ht="12" customHeight="1">
      <c r="A215" s="46" t="s">
        <v>43</v>
      </c>
      <c r="B215" s="46" t="s">
        <v>427</v>
      </c>
      <c r="C215" s="46" t="s">
        <v>428</v>
      </c>
      <c r="D215" s="46" t="s">
        <v>856</v>
      </c>
      <c r="E215" s="46" t="s">
        <v>857</v>
      </c>
      <c r="F215" s="46" t="s">
        <v>1323</v>
      </c>
      <c r="G215" s="46" t="s">
        <v>1324</v>
      </c>
      <c r="H215" s="46" t="s">
        <v>1325</v>
      </c>
      <c r="I215" t="s">
        <v>822</v>
      </c>
    </row>
    <row r="216" spans="1:9" ht="12" customHeight="1">
      <c r="A216" s="46" t="s">
        <v>43</v>
      </c>
      <c r="B216" s="46" t="s">
        <v>788</v>
      </c>
      <c r="C216" s="46" t="s">
        <v>789</v>
      </c>
      <c r="D216" s="46" t="s">
        <v>790</v>
      </c>
      <c r="E216" s="46" t="s">
        <v>791</v>
      </c>
      <c r="F216" s="46" t="s">
        <v>1326</v>
      </c>
      <c r="G216" s="46" t="s">
        <v>1327</v>
      </c>
      <c r="H216" s="46" t="s">
        <v>1328</v>
      </c>
      <c r="I216" t="s">
        <v>822</v>
      </c>
    </row>
    <row r="217" spans="1:9" ht="12" customHeight="1">
      <c r="A217" s="46" t="s">
        <v>43</v>
      </c>
      <c r="B217" s="46" t="s">
        <v>475</v>
      </c>
      <c r="C217" s="46" t="s">
        <v>476</v>
      </c>
      <c r="D217" s="46" t="s">
        <v>475</v>
      </c>
      <c r="E217" s="46" t="s">
        <v>476</v>
      </c>
      <c r="F217" s="46" t="s">
        <v>1329</v>
      </c>
      <c r="G217" s="46" t="s">
        <v>1330</v>
      </c>
      <c r="H217" s="46" t="s">
        <v>1331</v>
      </c>
      <c r="I217" t="s">
        <v>822</v>
      </c>
    </row>
    <row r="218" spans="1:9" ht="12" customHeight="1">
      <c r="A218" s="46" t="s">
        <v>43</v>
      </c>
      <c r="B218" s="46" t="s">
        <v>475</v>
      </c>
      <c r="C218" s="46" t="s">
        <v>476</v>
      </c>
      <c r="D218" s="46" t="s">
        <v>475</v>
      </c>
      <c r="E218" s="46" t="s">
        <v>476</v>
      </c>
      <c r="F218" s="46" t="s">
        <v>1332</v>
      </c>
      <c r="G218" s="46" t="s">
        <v>1333</v>
      </c>
      <c r="H218" s="46" t="s">
        <v>1334</v>
      </c>
      <c r="I218" t="s">
        <v>822</v>
      </c>
    </row>
    <row r="219" spans="1:9" ht="12" customHeight="1">
      <c r="A219" s="46" t="s">
        <v>43</v>
      </c>
      <c r="B219" s="46" t="s">
        <v>669</v>
      </c>
      <c r="C219" s="46" t="s">
        <v>670</v>
      </c>
      <c r="D219" s="46" t="s">
        <v>671</v>
      </c>
      <c r="E219" s="46" t="s">
        <v>672</v>
      </c>
      <c r="F219" s="46" t="s">
        <v>1335</v>
      </c>
      <c r="G219" s="46" t="s">
        <v>1336</v>
      </c>
      <c r="H219" s="46" t="s">
        <v>1337</v>
      </c>
      <c r="I219" t="s">
        <v>822</v>
      </c>
    </row>
    <row r="220" spans="1:9" ht="12" customHeight="1">
      <c r="A220" s="46" t="s">
        <v>43</v>
      </c>
      <c r="B220" s="46" t="s">
        <v>861</v>
      </c>
      <c r="C220" s="46" t="s">
        <v>862</v>
      </c>
      <c r="D220" s="46" t="s">
        <v>863</v>
      </c>
      <c r="E220" s="46" t="s">
        <v>864</v>
      </c>
      <c r="F220" s="46" t="s">
        <v>1338</v>
      </c>
      <c r="G220" s="46" t="s">
        <v>1339</v>
      </c>
      <c r="H220" s="46" t="s">
        <v>1340</v>
      </c>
      <c r="I220" t="s">
        <v>822</v>
      </c>
    </row>
    <row r="221" spans="1:9" ht="12" customHeight="1">
      <c r="A221" s="46" t="s">
        <v>43</v>
      </c>
      <c r="B221" s="46" t="s">
        <v>80</v>
      </c>
      <c r="C221" s="46" t="s">
        <v>82</v>
      </c>
      <c r="D221" s="46" t="s">
        <v>80</v>
      </c>
      <c r="E221" s="46" t="s">
        <v>82</v>
      </c>
      <c r="F221" s="46" t="s">
        <v>1341</v>
      </c>
      <c r="G221" s="46" t="s">
        <v>1342</v>
      </c>
      <c r="H221" s="46" t="s">
        <v>1343</v>
      </c>
      <c r="I221" t="s">
        <v>822</v>
      </c>
    </row>
    <row r="222" spans="1:9" ht="12" customHeight="1">
      <c r="A222" s="46" t="s">
        <v>43</v>
      </c>
      <c r="B222" s="46" t="s">
        <v>80</v>
      </c>
      <c r="C222" s="46" t="s">
        <v>82</v>
      </c>
      <c r="D222" s="46" t="s">
        <v>80</v>
      </c>
      <c r="E222" s="46" t="s">
        <v>82</v>
      </c>
      <c r="F222" s="46" t="s">
        <v>1344</v>
      </c>
      <c r="G222" s="46" t="s">
        <v>1345</v>
      </c>
      <c r="H222" s="46" t="s">
        <v>1346</v>
      </c>
      <c r="I222" t="s">
        <v>822</v>
      </c>
    </row>
    <row r="223" spans="1:9" ht="12" customHeight="1">
      <c r="A223" s="46" t="s">
        <v>43</v>
      </c>
      <c r="B223" s="46" t="s">
        <v>572</v>
      </c>
      <c r="C223" s="46" t="s">
        <v>573</v>
      </c>
      <c r="D223" s="46" t="s">
        <v>574</v>
      </c>
      <c r="E223" s="46" t="s">
        <v>575</v>
      </c>
      <c r="F223" s="46" t="s">
        <v>1347</v>
      </c>
      <c r="G223" s="46" t="s">
        <v>1348</v>
      </c>
      <c r="H223" s="46" t="s">
        <v>1349</v>
      </c>
      <c r="I223" t="s">
        <v>822</v>
      </c>
    </row>
    <row r="224" spans="1:9" ht="12" customHeight="1">
      <c r="A224" s="46" t="s">
        <v>43</v>
      </c>
      <c r="B224" s="46" t="s">
        <v>845</v>
      </c>
      <c r="C224" s="46" t="s">
        <v>846</v>
      </c>
      <c r="D224" s="46" t="s">
        <v>847</v>
      </c>
      <c r="E224" s="46" t="s">
        <v>848</v>
      </c>
      <c r="F224" s="46" t="s">
        <v>1350</v>
      </c>
      <c r="G224" s="46" t="s">
        <v>1351</v>
      </c>
      <c r="H224" s="46" t="s">
        <v>1352</v>
      </c>
      <c r="I224" t="s">
        <v>822</v>
      </c>
    </row>
    <row r="225" spans="1:9" ht="12" customHeight="1">
      <c r="A225" s="46" t="s">
        <v>43</v>
      </c>
      <c r="B225" s="46" t="s">
        <v>546</v>
      </c>
      <c r="C225" s="46" t="s">
        <v>547</v>
      </c>
      <c r="D225" s="46" t="s">
        <v>1295</v>
      </c>
      <c r="E225" s="46" t="s">
        <v>1296</v>
      </c>
      <c r="F225" s="46" t="s">
        <v>1353</v>
      </c>
      <c r="G225" s="46" t="s">
        <v>1354</v>
      </c>
      <c r="H225" s="46" t="s">
        <v>1355</v>
      </c>
      <c r="I225" t="s">
        <v>822</v>
      </c>
    </row>
    <row r="226" spans="1:9" ht="12" customHeight="1">
      <c r="A226" s="46" t="s">
        <v>43</v>
      </c>
      <c r="B226" s="46" t="s">
        <v>516</v>
      </c>
      <c r="C226" s="46" t="s">
        <v>517</v>
      </c>
      <c r="D226" s="46" t="s">
        <v>518</v>
      </c>
      <c r="E226" s="46" t="s">
        <v>519</v>
      </c>
      <c r="F226" s="46" t="s">
        <v>1356</v>
      </c>
      <c r="G226" s="46" t="s">
        <v>1357</v>
      </c>
      <c r="H226" s="46" t="s">
        <v>1358</v>
      </c>
      <c r="I226" t="s">
        <v>822</v>
      </c>
    </row>
    <row r="227" spans="1:9" ht="12" customHeight="1">
      <c r="A227" s="46" t="s">
        <v>43</v>
      </c>
      <c r="B227" s="46" t="s">
        <v>80</v>
      </c>
      <c r="C227" s="46" t="s">
        <v>82</v>
      </c>
      <c r="D227" s="46" t="s">
        <v>80</v>
      </c>
      <c r="E227" s="46" t="s">
        <v>82</v>
      </c>
      <c r="F227" s="46" t="s">
        <v>1359</v>
      </c>
      <c r="G227" s="46" t="s">
        <v>1360</v>
      </c>
      <c r="H227" s="46" t="s">
        <v>1361</v>
      </c>
      <c r="I227" t="s">
        <v>822</v>
      </c>
    </row>
    <row r="228" spans="1:9" ht="12" customHeight="1">
      <c r="A228" s="46" t="s">
        <v>43</v>
      </c>
      <c r="B228" s="46" t="s">
        <v>1035</v>
      </c>
      <c r="C228" s="46" t="s">
        <v>1036</v>
      </c>
      <c r="D228" s="46" t="s">
        <v>1037</v>
      </c>
      <c r="E228" s="46" t="s">
        <v>1038</v>
      </c>
      <c r="F228" s="46" t="s">
        <v>1362</v>
      </c>
      <c r="G228" s="46" t="s">
        <v>1363</v>
      </c>
      <c r="H228" s="46" t="s">
        <v>1364</v>
      </c>
      <c r="I228" t="s">
        <v>822</v>
      </c>
    </row>
    <row r="229" spans="1:9" ht="12" customHeight="1">
      <c r="A229" s="46" t="s">
        <v>43</v>
      </c>
      <c r="B229" s="46" t="s">
        <v>80</v>
      </c>
      <c r="C229" s="46" t="s">
        <v>82</v>
      </c>
      <c r="D229" s="46" t="s">
        <v>80</v>
      </c>
      <c r="E229" s="46" t="s">
        <v>82</v>
      </c>
      <c r="F229" s="46" t="s">
        <v>1365</v>
      </c>
      <c r="G229" s="46" t="s">
        <v>1366</v>
      </c>
      <c r="H229" s="46" t="s">
        <v>1367</v>
      </c>
      <c r="I229" t="s">
        <v>822</v>
      </c>
    </row>
    <row r="230" spans="1:9" ht="12" customHeight="1">
      <c r="A230" s="46" t="s">
        <v>43</v>
      </c>
      <c r="B230" s="46" t="s">
        <v>80</v>
      </c>
      <c r="C230" s="46" t="s">
        <v>82</v>
      </c>
      <c r="D230" s="46" t="s">
        <v>80</v>
      </c>
      <c r="E230" s="46" t="s">
        <v>82</v>
      </c>
      <c r="F230" s="46" t="s">
        <v>1368</v>
      </c>
      <c r="G230" s="46" t="s">
        <v>1369</v>
      </c>
      <c r="H230" s="46" t="s">
        <v>1370</v>
      </c>
      <c r="I230" t="s">
        <v>822</v>
      </c>
    </row>
    <row r="231" spans="1:9" ht="12" customHeight="1">
      <c r="A231" s="46" t="s">
        <v>43</v>
      </c>
      <c r="B231" s="46" t="s">
        <v>80</v>
      </c>
      <c r="C231" s="46" t="s">
        <v>82</v>
      </c>
      <c r="D231" s="46" t="s">
        <v>80</v>
      </c>
      <c r="E231" s="46" t="s">
        <v>82</v>
      </c>
      <c r="F231" s="46" t="s">
        <v>1371</v>
      </c>
      <c r="G231" s="46" t="s">
        <v>1372</v>
      </c>
      <c r="H231" s="46" t="s">
        <v>1373</v>
      </c>
      <c r="I231" t="s">
        <v>822</v>
      </c>
    </row>
    <row r="232" spans="1:9" ht="12" customHeight="1">
      <c r="A232" s="46" t="s">
        <v>43</v>
      </c>
      <c r="B232" s="46" t="s">
        <v>80</v>
      </c>
      <c r="C232" s="46" t="s">
        <v>82</v>
      </c>
      <c r="D232" s="46" t="s">
        <v>80</v>
      </c>
      <c r="E232" s="46" t="s">
        <v>82</v>
      </c>
      <c r="F232" s="46" t="s">
        <v>1374</v>
      </c>
      <c r="G232" s="46" t="s">
        <v>1375</v>
      </c>
      <c r="H232" s="46" t="s">
        <v>1376</v>
      </c>
      <c r="I232" t="s">
        <v>822</v>
      </c>
    </row>
    <row r="233" spans="1:9" ht="12" customHeight="1">
      <c r="A233" s="46" t="s">
        <v>43</v>
      </c>
      <c r="B233" s="46" t="s">
        <v>80</v>
      </c>
      <c r="C233" s="46" t="s">
        <v>82</v>
      </c>
      <c r="D233" s="46" t="s">
        <v>80</v>
      </c>
      <c r="E233" s="46" t="s">
        <v>82</v>
      </c>
      <c r="F233" s="46" t="s">
        <v>1377</v>
      </c>
      <c r="G233" s="46" t="s">
        <v>1378</v>
      </c>
      <c r="H233" s="46" t="s">
        <v>1379</v>
      </c>
      <c r="I233" t="s">
        <v>822</v>
      </c>
    </row>
    <row r="234" spans="1:9" ht="12" customHeight="1">
      <c r="A234" s="46" t="s">
        <v>43</v>
      </c>
      <c r="B234" s="46" t="s">
        <v>484</v>
      </c>
      <c r="C234" s="46" t="s">
        <v>485</v>
      </c>
      <c r="D234" s="46" t="s">
        <v>486</v>
      </c>
      <c r="E234" s="46" t="s">
        <v>487</v>
      </c>
      <c r="F234" s="46" t="s">
        <v>1380</v>
      </c>
      <c r="G234" s="46" t="s">
        <v>1381</v>
      </c>
      <c r="H234" s="46" t="s">
        <v>1382</v>
      </c>
      <c r="I234" t="s">
        <v>822</v>
      </c>
    </row>
    <row r="235" spans="1:9" ht="12" customHeight="1">
      <c r="A235" s="46" t="s">
        <v>43</v>
      </c>
      <c r="B235" s="46" t="s">
        <v>546</v>
      </c>
      <c r="C235" s="46" t="s">
        <v>547</v>
      </c>
      <c r="D235" s="46" t="s">
        <v>1295</v>
      </c>
      <c r="E235" s="46" t="s">
        <v>1296</v>
      </c>
      <c r="F235" s="46" t="s">
        <v>1383</v>
      </c>
      <c r="G235" s="46" t="s">
        <v>1384</v>
      </c>
      <c r="H235" s="46" t="s">
        <v>1385</v>
      </c>
      <c r="I235" t="s">
        <v>822</v>
      </c>
    </row>
    <row r="236" spans="1:9" ht="12" customHeight="1">
      <c r="A236" s="46" t="s">
        <v>43</v>
      </c>
      <c r="B236" s="46" t="s">
        <v>1022</v>
      </c>
      <c r="C236" s="46" t="s">
        <v>1023</v>
      </c>
      <c r="D236" s="46" t="s">
        <v>1024</v>
      </c>
      <c r="E236" s="46" t="s">
        <v>1025</v>
      </c>
      <c r="F236" s="46" t="s">
        <v>1386</v>
      </c>
      <c r="G236" s="46" t="s">
        <v>1387</v>
      </c>
      <c r="H236" s="46" t="s">
        <v>1388</v>
      </c>
      <c r="I236" t="s">
        <v>822</v>
      </c>
    </row>
    <row r="237" spans="1:9" ht="12" customHeight="1">
      <c r="A237" s="46" t="s">
        <v>43</v>
      </c>
      <c r="B237" s="46" t="s">
        <v>913</v>
      </c>
      <c r="C237" s="46" t="s">
        <v>914</v>
      </c>
      <c r="D237" s="46" t="s">
        <v>915</v>
      </c>
      <c r="E237" s="46" t="s">
        <v>916</v>
      </c>
      <c r="F237" s="46" t="s">
        <v>1389</v>
      </c>
      <c r="G237" s="46" t="s">
        <v>1390</v>
      </c>
      <c r="H237" s="46" t="s">
        <v>1391</v>
      </c>
      <c r="I237" t="s">
        <v>822</v>
      </c>
    </row>
    <row r="238" spans="1:9" ht="12" customHeight="1">
      <c r="A238" s="46" t="s">
        <v>43</v>
      </c>
      <c r="B238" s="46" t="s">
        <v>441</v>
      </c>
      <c r="C238" s="46" t="s">
        <v>442</v>
      </c>
      <c r="D238" s="46" t="s">
        <v>981</v>
      </c>
      <c r="E238" s="46" t="s">
        <v>982</v>
      </c>
      <c r="F238" s="46" t="s">
        <v>1392</v>
      </c>
      <c r="G238" s="46" t="s">
        <v>1393</v>
      </c>
      <c r="H238" s="46" t="s">
        <v>1394</v>
      </c>
      <c r="I238" t="s">
        <v>822</v>
      </c>
    </row>
    <row r="239" spans="1:9" ht="12" customHeight="1">
      <c r="A239" s="46" t="s">
        <v>43</v>
      </c>
      <c r="B239" s="46" t="s">
        <v>1022</v>
      </c>
      <c r="C239" s="46" t="s">
        <v>1023</v>
      </c>
      <c r="D239" s="46" t="s">
        <v>1024</v>
      </c>
      <c r="E239" s="46" t="s">
        <v>1025</v>
      </c>
      <c r="F239" s="46" t="s">
        <v>1395</v>
      </c>
      <c r="G239" s="46" t="s">
        <v>1396</v>
      </c>
      <c r="H239" s="46" t="s">
        <v>1397</v>
      </c>
      <c r="I239" t="s">
        <v>822</v>
      </c>
    </row>
    <row r="240" spans="1:9" ht="12" customHeight="1">
      <c r="A240" s="46" t="s">
        <v>43</v>
      </c>
      <c r="B240" s="46" t="s">
        <v>1086</v>
      </c>
      <c r="C240" s="46" t="s">
        <v>1087</v>
      </c>
      <c r="D240" s="46" t="s">
        <v>1088</v>
      </c>
      <c r="E240" s="46" t="s">
        <v>1089</v>
      </c>
      <c r="F240" s="46" t="s">
        <v>1398</v>
      </c>
      <c r="G240" s="46" t="s">
        <v>1399</v>
      </c>
      <c r="H240" s="46" t="s">
        <v>1400</v>
      </c>
      <c r="I240" t="s">
        <v>822</v>
      </c>
    </row>
    <row r="241" spans="1:9" ht="12" customHeight="1">
      <c r="A241" s="46" t="s">
        <v>43</v>
      </c>
      <c r="B241" s="46" t="s">
        <v>80</v>
      </c>
      <c r="C241" s="46" t="s">
        <v>82</v>
      </c>
      <c r="D241" s="46" t="s">
        <v>80</v>
      </c>
      <c r="E241" s="46" t="s">
        <v>82</v>
      </c>
      <c r="F241" s="46" t="s">
        <v>1401</v>
      </c>
      <c r="G241" s="46" t="s">
        <v>1402</v>
      </c>
      <c r="H241" s="46" t="s">
        <v>1403</v>
      </c>
      <c r="I241" t="s">
        <v>822</v>
      </c>
    </row>
    <row r="242" spans="1:9" ht="12" customHeight="1">
      <c r="A242" s="46" t="s">
        <v>43</v>
      </c>
      <c r="B242" s="46" t="s">
        <v>80</v>
      </c>
      <c r="C242" s="46" t="s">
        <v>82</v>
      </c>
      <c r="D242" s="46" t="s">
        <v>80</v>
      </c>
      <c r="E242" s="46" t="s">
        <v>82</v>
      </c>
      <c r="F242" s="46" t="s">
        <v>1404</v>
      </c>
      <c r="G242" s="46" t="s">
        <v>1405</v>
      </c>
      <c r="H242" s="46" t="s">
        <v>1406</v>
      </c>
      <c r="I242" t="s">
        <v>822</v>
      </c>
    </row>
    <row r="243" spans="1:9" ht="12" customHeight="1">
      <c r="A243" s="46" t="s">
        <v>43</v>
      </c>
      <c r="B243" s="46" t="s">
        <v>80</v>
      </c>
      <c r="C243" s="46" t="s">
        <v>82</v>
      </c>
      <c r="D243" s="46" t="s">
        <v>80</v>
      </c>
      <c r="E243" s="46" t="s">
        <v>82</v>
      </c>
      <c r="F243" s="46" t="s">
        <v>1407</v>
      </c>
      <c r="G243" s="46" t="s">
        <v>1408</v>
      </c>
      <c r="H243" s="46" t="s">
        <v>1409</v>
      </c>
      <c r="I243" t="s">
        <v>822</v>
      </c>
    </row>
    <row r="244" spans="1:9" ht="12" customHeight="1">
      <c r="A244" s="46" t="s">
        <v>43</v>
      </c>
      <c r="B244" s="46" t="s">
        <v>475</v>
      </c>
      <c r="C244" s="46" t="s">
        <v>476</v>
      </c>
      <c r="D244" s="46" t="s">
        <v>475</v>
      </c>
      <c r="E244" s="46" t="s">
        <v>476</v>
      </c>
      <c r="F244" s="46" t="s">
        <v>1410</v>
      </c>
      <c r="G244" s="46" t="s">
        <v>1411</v>
      </c>
      <c r="H244" s="46" t="s">
        <v>1412</v>
      </c>
      <c r="I244" t="s">
        <v>822</v>
      </c>
    </row>
    <row r="245" spans="1:9" ht="12" customHeight="1">
      <c r="A245" s="46" t="s">
        <v>43</v>
      </c>
      <c r="B245" s="46" t="s">
        <v>524</v>
      </c>
      <c r="C245" s="46" t="s">
        <v>525</v>
      </c>
      <c r="D245" s="46" t="s">
        <v>526</v>
      </c>
      <c r="E245" s="46" t="s">
        <v>527</v>
      </c>
      <c r="F245" s="46" t="s">
        <v>1413</v>
      </c>
      <c r="G245" s="46" t="s">
        <v>1414</v>
      </c>
      <c r="H245" s="46" t="s">
        <v>1415</v>
      </c>
      <c r="I245" t="s">
        <v>822</v>
      </c>
    </row>
    <row r="246" spans="1:9" ht="12" customHeight="1">
      <c r="A246" s="46" t="s">
        <v>43</v>
      </c>
      <c r="B246" s="46" t="s">
        <v>845</v>
      </c>
      <c r="C246" s="46" t="s">
        <v>846</v>
      </c>
      <c r="D246" s="46" t="s">
        <v>1416</v>
      </c>
      <c r="E246" s="46" t="s">
        <v>1417</v>
      </c>
      <c r="F246" s="46" t="s">
        <v>1418</v>
      </c>
      <c r="G246" s="46" t="s">
        <v>1419</v>
      </c>
      <c r="H246" s="46" t="s">
        <v>1420</v>
      </c>
      <c r="I246" t="s">
        <v>852</v>
      </c>
    </row>
    <row r="247" spans="1:9" ht="12" customHeight="1">
      <c r="A247" s="46" t="s">
        <v>43</v>
      </c>
      <c r="B247" s="46" t="s">
        <v>868</v>
      </c>
      <c r="C247" s="46" t="s">
        <v>869</v>
      </c>
      <c r="D247" s="46" t="s">
        <v>1421</v>
      </c>
      <c r="E247" s="46" t="s">
        <v>1422</v>
      </c>
      <c r="F247" s="46" t="s">
        <v>1423</v>
      </c>
      <c r="G247" s="46" t="s">
        <v>1424</v>
      </c>
      <c r="H247" s="46" t="s">
        <v>1425</v>
      </c>
      <c r="I247" t="s">
        <v>875</v>
      </c>
    </row>
    <row r="248" spans="1:9" ht="12" customHeight="1">
      <c r="A248" s="46" t="s">
        <v>43</v>
      </c>
      <c r="B248" s="46" t="s">
        <v>634</v>
      </c>
      <c r="C248" s="46" t="s">
        <v>635</v>
      </c>
      <c r="D248" s="46" t="s">
        <v>1426</v>
      </c>
      <c r="E248" s="46" t="s">
        <v>1427</v>
      </c>
      <c r="F248" s="46" t="s">
        <v>1428</v>
      </c>
      <c r="G248" s="46" t="s">
        <v>1429</v>
      </c>
      <c r="H248" s="46" t="s">
        <v>1430</v>
      </c>
      <c r="I248" t="s">
        <v>618</v>
      </c>
    </row>
    <row r="249" spans="1:9" ht="12" customHeight="1">
      <c r="A249" s="46" t="s">
        <v>43</v>
      </c>
      <c r="B249" s="46" t="s">
        <v>508</v>
      </c>
      <c r="C249" s="46" t="s">
        <v>509</v>
      </c>
      <c r="D249" s="46" t="s">
        <v>1431</v>
      </c>
      <c r="E249" s="46" t="s">
        <v>1432</v>
      </c>
      <c r="F249" s="46" t="s">
        <v>1433</v>
      </c>
      <c r="G249" s="46" t="s">
        <v>1434</v>
      </c>
      <c r="H249" s="46" t="s">
        <v>1435</v>
      </c>
      <c r="I249" t="s">
        <v>515</v>
      </c>
    </row>
    <row r="250" spans="1:9" ht="12" customHeight="1">
      <c r="A250" s="46" t="s">
        <v>43</v>
      </c>
      <c r="B250" s="46" t="s">
        <v>766</v>
      </c>
      <c r="C250" s="46" t="s">
        <v>767</v>
      </c>
      <c r="D250" s="46" t="s">
        <v>1436</v>
      </c>
      <c r="E250" s="46" t="s">
        <v>1437</v>
      </c>
      <c r="F250" s="46" t="s">
        <v>1438</v>
      </c>
      <c r="G250" s="46" t="s">
        <v>1439</v>
      </c>
      <c r="H250" s="46" t="s">
        <v>1440</v>
      </c>
      <c r="I250" t="s">
        <v>773</v>
      </c>
    </row>
    <row r="251" spans="1:9" ht="12" customHeight="1">
      <c r="A251" s="46" t="s">
        <v>43</v>
      </c>
      <c r="B251" s="46" t="s">
        <v>766</v>
      </c>
      <c r="C251" s="46" t="s">
        <v>767</v>
      </c>
      <c r="D251" s="46" t="s">
        <v>1441</v>
      </c>
      <c r="E251" s="46" t="s">
        <v>1442</v>
      </c>
      <c r="F251" s="46" t="s">
        <v>1443</v>
      </c>
      <c r="G251" s="46" t="s">
        <v>1444</v>
      </c>
      <c r="H251" s="46" t="s">
        <v>1445</v>
      </c>
      <c r="I251" t="s">
        <v>773</v>
      </c>
    </row>
    <row r="252" spans="1:9" ht="12" customHeight="1">
      <c r="A252" s="46" t="s">
        <v>43</v>
      </c>
      <c r="B252" s="46" t="s">
        <v>766</v>
      </c>
      <c r="C252" s="46" t="s">
        <v>767</v>
      </c>
      <c r="D252" s="46" t="s">
        <v>768</v>
      </c>
      <c r="E252" s="46" t="s">
        <v>769</v>
      </c>
      <c r="F252" s="46" t="s">
        <v>1446</v>
      </c>
      <c r="G252" s="46" t="s">
        <v>1447</v>
      </c>
      <c r="H252" s="46" t="s">
        <v>1448</v>
      </c>
      <c r="I252" t="s">
        <v>773</v>
      </c>
    </row>
    <row r="253" spans="1:9" ht="12" customHeight="1">
      <c r="A253" s="46" t="s">
        <v>43</v>
      </c>
      <c r="B253" s="46" t="s">
        <v>766</v>
      </c>
      <c r="C253" s="46" t="s">
        <v>767</v>
      </c>
      <c r="D253" s="46" t="s">
        <v>1449</v>
      </c>
      <c r="E253" s="46" t="s">
        <v>1450</v>
      </c>
      <c r="F253" s="46" t="s">
        <v>1451</v>
      </c>
      <c r="G253" s="46" t="s">
        <v>1452</v>
      </c>
      <c r="H253" s="46" t="s">
        <v>1453</v>
      </c>
      <c r="I253" t="s">
        <v>773</v>
      </c>
    </row>
    <row r="254" spans="1:9" ht="12" customHeight="1">
      <c r="A254" s="46" t="s">
        <v>43</v>
      </c>
      <c r="B254" s="46" t="s">
        <v>441</v>
      </c>
      <c r="C254" s="46" t="s">
        <v>442</v>
      </c>
      <c r="D254" s="46" t="s">
        <v>1135</v>
      </c>
      <c r="E254" s="46" t="s">
        <v>1136</v>
      </c>
      <c r="F254" s="46" t="s">
        <v>1454</v>
      </c>
      <c r="G254" s="46" t="s">
        <v>1455</v>
      </c>
      <c r="H254" s="46" t="s">
        <v>1456</v>
      </c>
      <c r="I254" t="s">
        <v>448</v>
      </c>
    </row>
    <row r="255" spans="1:9" ht="12" customHeight="1">
      <c r="A255" s="46" t="s">
        <v>43</v>
      </c>
      <c r="B255" s="46" t="s">
        <v>572</v>
      </c>
      <c r="C255" s="46" t="s">
        <v>573</v>
      </c>
      <c r="D255" s="46" t="s">
        <v>574</v>
      </c>
      <c r="E255" s="46" t="s">
        <v>575</v>
      </c>
      <c r="F255" s="46" t="s">
        <v>1457</v>
      </c>
      <c r="G255" s="46" t="s">
        <v>1458</v>
      </c>
      <c r="H255" s="46" t="s">
        <v>1459</v>
      </c>
      <c r="I255" t="s">
        <v>579</v>
      </c>
    </row>
    <row r="256" spans="1:9" ht="12" customHeight="1">
      <c r="A256" s="46" t="s">
        <v>43</v>
      </c>
      <c r="B256" s="46" t="s">
        <v>766</v>
      </c>
      <c r="C256" s="46" t="s">
        <v>767</v>
      </c>
      <c r="D256" s="46" t="s">
        <v>768</v>
      </c>
      <c r="E256" s="46" t="s">
        <v>769</v>
      </c>
      <c r="F256" s="46" t="s">
        <v>1460</v>
      </c>
      <c r="G256" s="46" t="s">
        <v>1461</v>
      </c>
      <c r="H256" s="46" t="s">
        <v>1462</v>
      </c>
      <c r="I256" t="s">
        <v>622</v>
      </c>
    </row>
    <row r="257" spans="1:9" ht="12" customHeight="1">
      <c r="A257" s="46" t="s">
        <v>43</v>
      </c>
      <c r="B257" s="46" t="s">
        <v>1048</v>
      </c>
      <c r="C257" s="46" t="s">
        <v>1049</v>
      </c>
      <c r="D257" s="46" t="s">
        <v>1048</v>
      </c>
      <c r="E257" s="46" t="s">
        <v>1049</v>
      </c>
      <c r="F257" s="46" t="s">
        <v>1463</v>
      </c>
      <c r="G257" s="46" t="s">
        <v>1464</v>
      </c>
      <c r="H257" s="46" t="s">
        <v>1465</v>
      </c>
      <c r="I257" t="s">
        <v>434</v>
      </c>
    </row>
    <row r="258" spans="1:9" ht="12" customHeight="1">
      <c r="A258" s="46" t="s">
        <v>43</v>
      </c>
      <c r="B258" s="46" t="s">
        <v>475</v>
      </c>
      <c r="C258" s="46" t="s">
        <v>476</v>
      </c>
      <c r="D258" s="46" t="s">
        <v>475</v>
      </c>
      <c r="E258" s="46" t="s">
        <v>476</v>
      </c>
      <c r="F258" s="46" t="s">
        <v>1466</v>
      </c>
      <c r="G258" s="46" t="s">
        <v>1467</v>
      </c>
      <c r="H258" s="46" t="s">
        <v>1468</v>
      </c>
      <c r="I258" t="s">
        <v>480</v>
      </c>
    </row>
    <row r="259" spans="1:9" ht="12" customHeight="1">
      <c r="A259" s="46" t="s">
        <v>43</v>
      </c>
      <c r="B259" s="46" t="s">
        <v>467</v>
      </c>
      <c r="C259" s="46" t="s">
        <v>468</v>
      </c>
      <c r="D259" s="46" t="s">
        <v>1469</v>
      </c>
      <c r="E259" s="46" t="s">
        <v>1470</v>
      </c>
      <c r="F259" s="46" t="s">
        <v>1471</v>
      </c>
      <c r="G259" s="46" t="s">
        <v>1472</v>
      </c>
      <c r="H259" s="46" t="s">
        <v>1473</v>
      </c>
      <c r="I259" t="s">
        <v>474</v>
      </c>
    </row>
    <row r="260" spans="1:9" ht="12" customHeight="1">
      <c r="A260" s="46" t="s">
        <v>43</v>
      </c>
      <c r="B260" s="46" t="s">
        <v>508</v>
      </c>
      <c r="C260" s="46" t="s">
        <v>509</v>
      </c>
      <c r="D260" s="46" t="s">
        <v>510</v>
      </c>
      <c r="E260" s="46" t="s">
        <v>511</v>
      </c>
      <c r="F260" s="46" t="s">
        <v>1474</v>
      </c>
      <c r="G260" s="46" t="s">
        <v>1475</v>
      </c>
      <c r="H260" s="46" t="s">
        <v>1476</v>
      </c>
      <c r="I260" t="s">
        <v>515</v>
      </c>
    </row>
    <row r="261" spans="1:9" ht="12" customHeight="1">
      <c r="A261" s="46" t="s">
        <v>43</v>
      </c>
      <c r="B261" s="46" t="s">
        <v>508</v>
      </c>
      <c r="C261" s="46" t="s">
        <v>509</v>
      </c>
      <c r="D261" s="46" t="s">
        <v>1477</v>
      </c>
      <c r="E261" s="46" t="s">
        <v>1478</v>
      </c>
      <c r="F261" s="46" t="s">
        <v>1479</v>
      </c>
      <c r="G261" s="46" t="s">
        <v>1480</v>
      </c>
      <c r="H261" s="46" t="s">
        <v>1481</v>
      </c>
      <c r="I261" t="s">
        <v>515</v>
      </c>
    </row>
    <row r="262" spans="1:9" ht="12" customHeight="1">
      <c r="A262" s="46" t="s">
        <v>43</v>
      </c>
      <c r="B262" s="46" t="s">
        <v>508</v>
      </c>
      <c r="C262" s="46" t="s">
        <v>509</v>
      </c>
      <c r="D262" s="46" t="s">
        <v>1482</v>
      </c>
      <c r="E262" s="46" t="s">
        <v>1483</v>
      </c>
      <c r="F262" s="46" t="s">
        <v>1484</v>
      </c>
      <c r="G262" s="46" t="s">
        <v>1485</v>
      </c>
      <c r="H262" s="46" t="s">
        <v>1486</v>
      </c>
      <c r="I262" t="s">
        <v>515</v>
      </c>
    </row>
    <row r="263" spans="1:9" ht="12" customHeight="1">
      <c r="A263" s="46" t="s">
        <v>43</v>
      </c>
      <c r="B263" s="46" t="s">
        <v>508</v>
      </c>
      <c r="C263" s="46" t="s">
        <v>509</v>
      </c>
      <c r="D263" s="46" t="s">
        <v>1043</v>
      </c>
      <c r="E263" s="46" t="s">
        <v>1044</v>
      </c>
      <c r="F263" s="46" t="s">
        <v>1487</v>
      </c>
      <c r="G263" s="46" t="s">
        <v>1488</v>
      </c>
      <c r="H263" s="46" t="s">
        <v>1489</v>
      </c>
      <c r="I263" t="s">
        <v>515</v>
      </c>
    </row>
    <row r="264" spans="1:9" ht="12" customHeight="1">
      <c r="A264" s="46" t="s">
        <v>43</v>
      </c>
      <c r="B264" s="46" t="s">
        <v>508</v>
      </c>
      <c r="C264" s="46" t="s">
        <v>509</v>
      </c>
      <c r="D264" s="46" t="s">
        <v>751</v>
      </c>
      <c r="E264" s="46" t="s">
        <v>752</v>
      </c>
      <c r="F264" s="46" t="s">
        <v>1490</v>
      </c>
      <c r="G264" s="46" t="s">
        <v>1491</v>
      </c>
      <c r="H264" s="46" t="s">
        <v>1492</v>
      </c>
      <c r="I264" t="s">
        <v>515</v>
      </c>
    </row>
    <row r="265" spans="1:9" ht="12" customHeight="1">
      <c r="A265" s="46" t="s">
        <v>43</v>
      </c>
      <c r="B265" s="46" t="s">
        <v>508</v>
      </c>
      <c r="C265" s="46" t="s">
        <v>509</v>
      </c>
      <c r="D265" s="46" t="s">
        <v>833</v>
      </c>
      <c r="E265" s="46" t="s">
        <v>834</v>
      </c>
      <c r="F265" s="46" t="s">
        <v>1493</v>
      </c>
      <c r="G265" s="46" t="s">
        <v>1494</v>
      </c>
      <c r="H265" s="46" t="s">
        <v>1495</v>
      </c>
      <c r="I265" t="s">
        <v>515</v>
      </c>
    </row>
    <row r="266" spans="1:9" ht="12" customHeight="1">
      <c r="A266" s="46" t="s">
        <v>43</v>
      </c>
      <c r="B266" s="46" t="s">
        <v>508</v>
      </c>
      <c r="C266" s="46" t="s">
        <v>509</v>
      </c>
      <c r="D266" s="46" t="s">
        <v>510</v>
      </c>
      <c r="E266" s="46" t="s">
        <v>511</v>
      </c>
      <c r="F266" s="46" t="s">
        <v>1496</v>
      </c>
      <c r="G266" s="46" t="s">
        <v>1497</v>
      </c>
      <c r="H266" s="46" t="s">
        <v>1498</v>
      </c>
      <c r="I266" t="s">
        <v>515</v>
      </c>
    </row>
    <row r="267" spans="1:9" ht="12" customHeight="1">
      <c r="A267" s="46" t="s">
        <v>43</v>
      </c>
      <c r="B267" s="46" t="s">
        <v>467</v>
      </c>
      <c r="C267" s="46" t="s">
        <v>468</v>
      </c>
      <c r="D267" s="46" t="s">
        <v>541</v>
      </c>
      <c r="E267" s="46" t="s">
        <v>542</v>
      </c>
      <c r="F267" s="46" t="s">
        <v>1499</v>
      </c>
      <c r="G267" s="46" t="s">
        <v>1500</v>
      </c>
      <c r="H267" s="46" t="s">
        <v>1501</v>
      </c>
      <c r="I267" t="s">
        <v>495</v>
      </c>
    </row>
    <row r="268" spans="1:9" ht="12" customHeight="1">
      <c r="A268" s="46" t="s">
        <v>43</v>
      </c>
      <c r="B268" s="46" t="s">
        <v>467</v>
      </c>
      <c r="C268" s="46" t="s">
        <v>468</v>
      </c>
      <c r="D268" s="46" t="s">
        <v>580</v>
      </c>
      <c r="E268" s="46" t="s">
        <v>581</v>
      </c>
      <c r="F268" s="46" t="s">
        <v>1502</v>
      </c>
      <c r="G268" s="46" t="s">
        <v>1503</v>
      </c>
      <c r="H268" s="46" t="s">
        <v>1504</v>
      </c>
      <c r="I268" t="s">
        <v>474</v>
      </c>
    </row>
    <row r="269" spans="1:9" ht="12" customHeight="1">
      <c r="A269" s="46" t="s">
        <v>43</v>
      </c>
      <c r="B269" s="46" t="s">
        <v>80</v>
      </c>
      <c r="C269" s="46" t="s">
        <v>82</v>
      </c>
      <c r="D269" s="46" t="s">
        <v>80</v>
      </c>
      <c r="E269" s="46" t="s">
        <v>82</v>
      </c>
      <c r="F269" s="46" t="s">
        <v>1505</v>
      </c>
      <c r="G269" s="46" t="s">
        <v>1506</v>
      </c>
      <c r="H269" s="46" t="s">
        <v>1507</v>
      </c>
      <c r="I269" t="s">
        <v>622</v>
      </c>
    </row>
    <row r="270" spans="1:9" ht="12" customHeight="1">
      <c r="A270" s="46" t="s">
        <v>43</v>
      </c>
      <c r="B270" s="46" t="s">
        <v>508</v>
      </c>
      <c r="C270" s="46" t="s">
        <v>509</v>
      </c>
      <c r="D270" s="46" t="s">
        <v>1477</v>
      </c>
      <c r="E270" s="46" t="s">
        <v>1478</v>
      </c>
      <c r="F270" s="46" t="s">
        <v>1508</v>
      </c>
      <c r="G270" s="46" t="s">
        <v>1509</v>
      </c>
      <c r="H270" s="46" t="s">
        <v>1510</v>
      </c>
      <c r="I270" t="s">
        <v>515</v>
      </c>
    </row>
    <row r="271" spans="1:9" ht="12" customHeight="1">
      <c r="A271" s="46" t="s">
        <v>43</v>
      </c>
      <c r="B271" s="46" t="s">
        <v>500</v>
      </c>
      <c r="C271" s="46" t="s">
        <v>501</v>
      </c>
      <c r="D271" s="46" t="s">
        <v>502</v>
      </c>
      <c r="E271" s="46" t="s">
        <v>503</v>
      </c>
      <c r="F271" s="46" t="s">
        <v>1511</v>
      </c>
      <c r="G271" s="46" t="s">
        <v>1512</v>
      </c>
      <c r="H271" s="46" t="s">
        <v>1513</v>
      </c>
      <c r="I271" t="s">
        <v>507</v>
      </c>
    </row>
    <row r="272" spans="1:9" ht="12" customHeight="1">
      <c r="A272" s="46" t="s">
        <v>43</v>
      </c>
      <c r="B272" s="46" t="s">
        <v>845</v>
      </c>
      <c r="C272" s="46" t="s">
        <v>846</v>
      </c>
      <c r="D272" s="46" t="s">
        <v>1514</v>
      </c>
      <c r="E272" s="46" t="s">
        <v>1515</v>
      </c>
      <c r="F272" s="46" t="s">
        <v>1516</v>
      </c>
      <c r="G272" s="46" t="s">
        <v>1517</v>
      </c>
      <c r="H272" s="46" t="s">
        <v>1518</v>
      </c>
      <c r="I272" t="s">
        <v>852</v>
      </c>
    </row>
    <row r="273" spans="1:9" ht="12" customHeight="1">
      <c r="A273" s="46" t="s">
        <v>43</v>
      </c>
      <c r="B273" s="46" t="s">
        <v>703</v>
      </c>
      <c r="C273" s="46" t="s">
        <v>704</v>
      </c>
      <c r="D273" s="46" t="s">
        <v>1519</v>
      </c>
      <c r="E273" s="46" t="s">
        <v>1520</v>
      </c>
      <c r="F273" s="46" t="s">
        <v>1521</v>
      </c>
      <c r="G273" s="46" t="s">
        <v>1522</v>
      </c>
      <c r="H273" s="46" t="s">
        <v>1523</v>
      </c>
      <c r="I273" t="s">
        <v>710</v>
      </c>
    </row>
    <row r="274" spans="1:9" ht="12" customHeight="1">
      <c r="A274" s="46" t="s">
        <v>43</v>
      </c>
      <c r="B274" s="46" t="s">
        <v>703</v>
      </c>
      <c r="C274" s="46" t="s">
        <v>704</v>
      </c>
      <c r="D274" s="46" t="s">
        <v>1524</v>
      </c>
      <c r="E274" s="46" t="s">
        <v>1525</v>
      </c>
      <c r="F274" s="46" t="s">
        <v>1526</v>
      </c>
      <c r="G274" s="46" t="s">
        <v>1527</v>
      </c>
      <c r="H274" s="46" t="s">
        <v>1528</v>
      </c>
      <c r="I274" t="s">
        <v>710</v>
      </c>
    </row>
    <row r="275" spans="1:9" ht="12" customHeight="1">
      <c r="A275" s="46" t="s">
        <v>43</v>
      </c>
      <c r="B275" s="46" t="s">
        <v>1086</v>
      </c>
      <c r="C275" s="46" t="s">
        <v>1087</v>
      </c>
      <c r="D275" s="46" t="s">
        <v>1088</v>
      </c>
      <c r="E275" s="46" t="s">
        <v>1089</v>
      </c>
      <c r="F275" s="46" t="s">
        <v>1529</v>
      </c>
      <c r="G275" s="46" t="s">
        <v>1530</v>
      </c>
      <c r="H275" s="46" t="s">
        <v>1531</v>
      </c>
      <c r="I275" t="s">
        <v>1093</v>
      </c>
    </row>
    <row r="276" spans="1:9" ht="12" customHeight="1">
      <c r="A276" s="46" t="s">
        <v>43</v>
      </c>
      <c r="B276" s="46" t="s">
        <v>845</v>
      </c>
      <c r="C276" s="46" t="s">
        <v>846</v>
      </c>
      <c r="D276" s="46" t="s">
        <v>1532</v>
      </c>
      <c r="E276" s="46" t="s">
        <v>1533</v>
      </c>
      <c r="F276" s="46" t="s">
        <v>1534</v>
      </c>
      <c r="G276" s="46" t="s">
        <v>1535</v>
      </c>
      <c r="H276" s="46" t="s">
        <v>1536</v>
      </c>
      <c r="I276" t="s">
        <v>852</v>
      </c>
    </row>
    <row r="277" spans="1:9" ht="12" customHeight="1">
      <c r="A277" s="46" t="s">
        <v>43</v>
      </c>
      <c r="B277" s="46" t="s">
        <v>441</v>
      </c>
      <c r="C277" s="46" t="s">
        <v>442</v>
      </c>
      <c r="D277" s="46" t="s">
        <v>981</v>
      </c>
      <c r="E277" s="46" t="s">
        <v>982</v>
      </c>
      <c r="F277" s="46" t="s">
        <v>1537</v>
      </c>
      <c r="G277" s="46" t="s">
        <v>1538</v>
      </c>
      <c r="H277" s="46" t="s">
        <v>1539</v>
      </c>
      <c r="I277" t="s">
        <v>733</v>
      </c>
    </row>
    <row r="278" spans="1:9" ht="12" customHeight="1">
      <c r="A278" s="46" t="s">
        <v>43</v>
      </c>
      <c r="B278" s="46" t="s">
        <v>594</v>
      </c>
      <c r="C278" s="46" t="s">
        <v>595</v>
      </c>
      <c r="D278" s="46" t="s">
        <v>1540</v>
      </c>
      <c r="E278" s="46" t="s">
        <v>1541</v>
      </c>
      <c r="F278" s="46" t="s">
        <v>1542</v>
      </c>
      <c r="G278" s="46" t="s">
        <v>1543</v>
      </c>
      <c r="H278" s="46" t="s">
        <v>1544</v>
      </c>
      <c r="I278" t="s">
        <v>601</v>
      </c>
    </row>
    <row r="279" spans="1:9" ht="12" customHeight="1">
      <c r="A279" s="46" t="s">
        <v>43</v>
      </c>
      <c r="B279" s="46" t="s">
        <v>467</v>
      </c>
      <c r="C279" s="46" t="s">
        <v>468</v>
      </c>
      <c r="D279" s="46" t="s">
        <v>580</v>
      </c>
      <c r="E279" s="46" t="s">
        <v>581</v>
      </c>
      <c r="F279" s="46" t="s">
        <v>1545</v>
      </c>
      <c r="G279" s="46" t="s">
        <v>1546</v>
      </c>
      <c r="H279" s="46" t="s">
        <v>1547</v>
      </c>
      <c r="I279" t="s">
        <v>474</v>
      </c>
    </row>
    <row r="280" spans="1:9" ht="12" customHeight="1">
      <c r="A280" s="46" t="s">
        <v>43</v>
      </c>
      <c r="B280" s="46" t="s">
        <v>467</v>
      </c>
      <c r="C280" s="46" t="s">
        <v>468</v>
      </c>
      <c r="D280" s="46" t="s">
        <v>1469</v>
      </c>
      <c r="E280" s="46" t="s">
        <v>1470</v>
      </c>
      <c r="F280" s="46" t="s">
        <v>1548</v>
      </c>
      <c r="G280" s="46" t="s">
        <v>1549</v>
      </c>
      <c r="H280" s="46" t="s">
        <v>1550</v>
      </c>
      <c r="I280" t="s">
        <v>474</v>
      </c>
    </row>
    <row r="281" spans="1:9" ht="12" customHeight="1">
      <c r="A281" s="46" t="s">
        <v>43</v>
      </c>
      <c r="B281" s="46" t="s">
        <v>467</v>
      </c>
      <c r="C281" s="46" t="s">
        <v>468</v>
      </c>
      <c r="D281" s="46" t="s">
        <v>1551</v>
      </c>
      <c r="E281" s="46" t="s">
        <v>1552</v>
      </c>
      <c r="F281" s="46" t="s">
        <v>1553</v>
      </c>
      <c r="G281" s="46" t="s">
        <v>1554</v>
      </c>
      <c r="H281" s="46" t="s">
        <v>1555</v>
      </c>
      <c r="I281" t="s">
        <v>474</v>
      </c>
    </row>
    <row r="282" spans="1:9" ht="12" customHeight="1">
      <c r="A282" s="46" t="s">
        <v>43</v>
      </c>
      <c r="B282" s="46" t="s">
        <v>845</v>
      </c>
      <c r="C282" s="46" t="s">
        <v>846</v>
      </c>
      <c r="D282" s="46" t="s">
        <v>1556</v>
      </c>
      <c r="E282" s="46" t="s">
        <v>1557</v>
      </c>
      <c r="F282" s="46" t="s">
        <v>1558</v>
      </c>
      <c r="G282" s="46" t="s">
        <v>1559</v>
      </c>
      <c r="H282" s="46" t="s">
        <v>1560</v>
      </c>
      <c r="I282" t="s">
        <v>852</v>
      </c>
    </row>
    <row r="283" spans="1:9" ht="12" customHeight="1">
      <c r="A283" s="46" t="s">
        <v>43</v>
      </c>
      <c r="B283" s="46" t="s">
        <v>80</v>
      </c>
      <c r="C283" s="46" t="s">
        <v>82</v>
      </c>
      <c r="D283" s="46" t="s">
        <v>80</v>
      </c>
      <c r="E283" s="46" t="s">
        <v>82</v>
      </c>
      <c r="F283" s="46" t="s">
        <v>1561</v>
      </c>
      <c r="G283" s="46" t="s">
        <v>1562</v>
      </c>
      <c r="H283" s="46" t="s">
        <v>1563</v>
      </c>
      <c r="I283" t="s">
        <v>63</v>
      </c>
    </row>
    <row r="284" spans="1:9" ht="12" customHeight="1">
      <c r="A284" s="46" t="s">
        <v>43</v>
      </c>
      <c r="B284" s="46" t="s">
        <v>703</v>
      </c>
      <c r="C284" s="46" t="s">
        <v>704</v>
      </c>
      <c r="D284" s="46" t="s">
        <v>1564</v>
      </c>
      <c r="E284" s="46" t="s">
        <v>1565</v>
      </c>
      <c r="F284" s="46" t="s">
        <v>1566</v>
      </c>
      <c r="G284" s="46" t="s">
        <v>1567</v>
      </c>
      <c r="H284" s="46" t="s">
        <v>1568</v>
      </c>
      <c r="I284" t="s">
        <v>710</v>
      </c>
    </row>
    <row r="285" spans="1:9" ht="12" customHeight="1">
      <c r="A285" s="46" t="s">
        <v>43</v>
      </c>
      <c r="B285" s="46" t="s">
        <v>703</v>
      </c>
      <c r="C285" s="46" t="s">
        <v>704</v>
      </c>
      <c r="D285" s="46" t="s">
        <v>1569</v>
      </c>
      <c r="E285" s="46" t="s">
        <v>1570</v>
      </c>
      <c r="F285" s="46" t="s">
        <v>1571</v>
      </c>
      <c r="G285" s="46" t="s">
        <v>1572</v>
      </c>
      <c r="H285" s="46" t="s">
        <v>1573</v>
      </c>
      <c r="I285" t="s">
        <v>710</v>
      </c>
    </row>
    <row r="286" spans="1:9" ht="12" customHeight="1">
      <c r="A286" s="46" t="s">
        <v>43</v>
      </c>
      <c r="B286" s="46" t="s">
        <v>703</v>
      </c>
      <c r="C286" s="46" t="s">
        <v>704</v>
      </c>
      <c r="D286" s="46" t="s">
        <v>1574</v>
      </c>
      <c r="E286" s="46" t="s">
        <v>1575</v>
      </c>
      <c r="F286" s="46" t="s">
        <v>1576</v>
      </c>
      <c r="G286" s="46" t="s">
        <v>1577</v>
      </c>
      <c r="H286" s="46" t="s">
        <v>1578</v>
      </c>
      <c r="I286" t="s">
        <v>710</v>
      </c>
    </row>
    <row r="287" spans="1:9" ht="12" customHeight="1">
      <c r="A287" s="46" t="s">
        <v>43</v>
      </c>
      <c r="B287" s="46" t="s">
        <v>703</v>
      </c>
      <c r="C287" s="46" t="s">
        <v>704</v>
      </c>
      <c r="D287" s="46" t="s">
        <v>1579</v>
      </c>
      <c r="E287" s="46" t="s">
        <v>1580</v>
      </c>
      <c r="F287" s="46" t="s">
        <v>1581</v>
      </c>
      <c r="G287" s="46" t="s">
        <v>1582</v>
      </c>
      <c r="H287" s="46" t="s">
        <v>1583</v>
      </c>
      <c r="I287" t="s">
        <v>710</v>
      </c>
    </row>
    <row r="288" spans="1:9" ht="12" customHeight="1">
      <c r="A288" s="46" t="s">
        <v>43</v>
      </c>
      <c r="B288" s="46" t="s">
        <v>703</v>
      </c>
      <c r="C288" s="46" t="s">
        <v>704</v>
      </c>
      <c r="D288" s="46" t="s">
        <v>1584</v>
      </c>
      <c r="E288" s="46" t="s">
        <v>1585</v>
      </c>
      <c r="F288" s="46" t="s">
        <v>1586</v>
      </c>
      <c r="G288" s="46" t="s">
        <v>1587</v>
      </c>
      <c r="H288" s="46" t="s">
        <v>1588</v>
      </c>
      <c r="I288" t="s">
        <v>710</v>
      </c>
    </row>
    <row r="289" spans="1:9" ht="12" customHeight="1">
      <c r="A289" s="46" t="s">
        <v>43</v>
      </c>
      <c r="B289" s="46" t="s">
        <v>594</v>
      </c>
      <c r="C289" s="46" t="s">
        <v>595</v>
      </c>
      <c r="D289" s="46" t="s">
        <v>1540</v>
      </c>
      <c r="E289" s="46" t="s">
        <v>1541</v>
      </c>
      <c r="F289" s="46" t="s">
        <v>1589</v>
      </c>
      <c r="G289" s="46" t="s">
        <v>1590</v>
      </c>
      <c r="H289" s="46" t="s">
        <v>1591</v>
      </c>
      <c r="I289" t="s">
        <v>601</v>
      </c>
    </row>
    <row r="290" spans="1:9" ht="12" customHeight="1">
      <c r="A290" s="46" t="s">
        <v>43</v>
      </c>
      <c r="B290" s="46" t="s">
        <v>594</v>
      </c>
      <c r="C290" s="46" t="s">
        <v>595</v>
      </c>
      <c r="D290" s="46" t="s">
        <v>1592</v>
      </c>
      <c r="E290" s="46" t="s">
        <v>1593</v>
      </c>
      <c r="F290" s="46" t="s">
        <v>1594</v>
      </c>
      <c r="G290" s="46" t="s">
        <v>1595</v>
      </c>
      <c r="H290" s="46" t="s">
        <v>1596</v>
      </c>
      <c r="I290" t="s">
        <v>601</v>
      </c>
    </row>
    <row r="291" spans="1:9" ht="12" customHeight="1">
      <c r="A291" s="46" t="s">
        <v>43</v>
      </c>
      <c r="B291" s="46" t="s">
        <v>594</v>
      </c>
      <c r="C291" s="46" t="s">
        <v>595</v>
      </c>
      <c r="D291" s="46" t="s">
        <v>1597</v>
      </c>
      <c r="E291" s="46" t="s">
        <v>1598</v>
      </c>
      <c r="F291" s="46" t="s">
        <v>1599</v>
      </c>
      <c r="G291" s="46" t="s">
        <v>1600</v>
      </c>
      <c r="H291" s="46" t="s">
        <v>1601</v>
      </c>
      <c r="I291" t="s">
        <v>601</v>
      </c>
    </row>
    <row r="292" spans="1:9" ht="12" customHeight="1">
      <c r="A292" s="46" t="s">
        <v>43</v>
      </c>
      <c r="B292" s="46" t="s">
        <v>594</v>
      </c>
      <c r="C292" s="46" t="s">
        <v>595</v>
      </c>
      <c r="D292" s="46" t="s">
        <v>1602</v>
      </c>
      <c r="E292" s="46" t="s">
        <v>1603</v>
      </c>
      <c r="F292" s="46" t="s">
        <v>1604</v>
      </c>
      <c r="G292" s="46" t="s">
        <v>1605</v>
      </c>
      <c r="H292" s="46" t="s">
        <v>1606</v>
      </c>
      <c r="I292" t="s">
        <v>601</v>
      </c>
    </row>
    <row r="293" spans="1:9" ht="12" customHeight="1">
      <c r="A293" s="46" t="s">
        <v>43</v>
      </c>
      <c r="B293" s="46" t="s">
        <v>594</v>
      </c>
      <c r="C293" s="46" t="s">
        <v>595</v>
      </c>
      <c r="D293" s="46" t="s">
        <v>1607</v>
      </c>
      <c r="E293" s="46" t="s">
        <v>1608</v>
      </c>
      <c r="F293" s="46" t="s">
        <v>1609</v>
      </c>
      <c r="G293" s="46" t="s">
        <v>1610</v>
      </c>
      <c r="H293" s="46" t="s">
        <v>1611</v>
      </c>
      <c r="I293" t="s">
        <v>601</v>
      </c>
    </row>
    <row r="294" spans="1:9" ht="12" customHeight="1">
      <c r="A294" s="46" t="s">
        <v>43</v>
      </c>
      <c r="B294" s="46" t="s">
        <v>594</v>
      </c>
      <c r="C294" s="46" t="s">
        <v>595</v>
      </c>
      <c r="D294" s="46" t="s">
        <v>1612</v>
      </c>
      <c r="E294" s="46" t="s">
        <v>1613</v>
      </c>
      <c r="F294" s="46" t="s">
        <v>1614</v>
      </c>
      <c r="G294" s="46" t="s">
        <v>1615</v>
      </c>
      <c r="H294" s="46" t="s">
        <v>1616</v>
      </c>
      <c r="I294" t="s">
        <v>601</v>
      </c>
    </row>
    <row r="295" spans="1:9" ht="12" customHeight="1">
      <c r="A295" s="46" t="s">
        <v>43</v>
      </c>
      <c r="B295" s="46" t="s">
        <v>594</v>
      </c>
      <c r="C295" s="46" t="s">
        <v>595</v>
      </c>
      <c r="D295" s="46" t="s">
        <v>1617</v>
      </c>
      <c r="E295" s="46" t="s">
        <v>1618</v>
      </c>
      <c r="F295" s="46" t="s">
        <v>1619</v>
      </c>
      <c r="G295" s="46" t="s">
        <v>1620</v>
      </c>
      <c r="H295" s="46" t="s">
        <v>1621</v>
      </c>
      <c r="I295" t="s">
        <v>601</v>
      </c>
    </row>
    <row r="296" spans="1:9" ht="12" customHeight="1">
      <c r="A296" s="46" t="s">
        <v>43</v>
      </c>
      <c r="B296" s="46" t="s">
        <v>594</v>
      </c>
      <c r="C296" s="46" t="s">
        <v>595</v>
      </c>
      <c r="D296" s="46" t="s">
        <v>1622</v>
      </c>
      <c r="E296" s="46" t="s">
        <v>1623</v>
      </c>
      <c r="F296" s="46" t="s">
        <v>1624</v>
      </c>
      <c r="G296" s="46" t="s">
        <v>1625</v>
      </c>
      <c r="H296" s="46" t="s">
        <v>1626</v>
      </c>
      <c r="I296" t="s">
        <v>601</v>
      </c>
    </row>
    <row r="297" spans="1:9" ht="12" customHeight="1">
      <c r="A297" s="46" t="s">
        <v>43</v>
      </c>
      <c r="B297" s="46" t="s">
        <v>594</v>
      </c>
      <c r="C297" s="46" t="s">
        <v>595</v>
      </c>
      <c r="D297" s="46" t="s">
        <v>1627</v>
      </c>
      <c r="E297" s="46" t="s">
        <v>1628</v>
      </c>
      <c r="F297" s="46" t="s">
        <v>1629</v>
      </c>
      <c r="G297" s="46" t="s">
        <v>1630</v>
      </c>
      <c r="H297" s="46" t="s">
        <v>1631</v>
      </c>
      <c r="I297" t="s">
        <v>601</v>
      </c>
    </row>
    <row r="298" spans="1:9" ht="12" customHeight="1">
      <c r="A298" s="46" t="s">
        <v>43</v>
      </c>
      <c r="B298" s="46" t="s">
        <v>594</v>
      </c>
      <c r="C298" s="46" t="s">
        <v>595</v>
      </c>
      <c r="D298" s="46" t="s">
        <v>1632</v>
      </c>
      <c r="E298" s="46" t="s">
        <v>1633</v>
      </c>
      <c r="F298" s="46" t="s">
        <v>1634</v>
      </c>
      <c r="G298" s="46" t="s">
        <v>1635</v>
      </c>
      <c r="H298" s="46" t="s">
        <v>1636</v>
      </c>
      <c r="I298" t="s">
        <v>601</v>
      </c>
    </row>
    <row r="299" spans="1:9" ht="12" customHeight="1">
      <c r="A299" s="46" t="s">
        <v>43</v>
      </c>
      <c r="B299" s="46" t="s">
        <v>594</v>
      </c>
      <c r="C299" s="46" t="s">
        <v>595</v>
      </c>
      <c r="D299" s="46" t="s">
        <v>1637</v>
      </c>
      <c r="E299" s="46" t="s">
        <v>1638</v>
      </c>
      <c r="F299" s="46" t="s">
        <v>1639</v>
      </c>
      <c r="G299" s="46" t="s">
        <v>1640</v>
      </c>
      <c r="H299" s="46" t="s">
        <v>1641</v>
      </c>
      <c r="I299" t="s">
        <v>601</v>
      </c>
    </row>
    <row r="300" spans="1:9" ht="12" customHeight="1">
      <c r="A300" s="46" t="s">
        <v>43</v>
      </c>
      <c r="B300" s="46" t="s">
        <v>594</v>
      </c>
      <c r="C300" s="46" t="s">
        <v>595</v>
      </c>
      <c r="D300" s="46" t="s">
        <v>1642</v>
      </c>
      <c r="E300" s="46" t="s">
        <v>1643</v>
      </c>
      <c r="F300" s="46" t="s">
        <v>1644</v>
      </c>
      <c r="G300" s="46" t="s">
        <v>1645</v>
      </c>
      <c r="H300" s="46" t="s">
        <v>1646</v>
      </c>
      <c r="I300" t="s">
        <v>601</v>
      </c>
    </row>
    <row r="301" spans="1:9" ht="12" customHeight="1">
      <c r="A301" s="46" t="s">
        <v>43</v>
      </c>
      <c r="B301" s="46" t="s">
        <v>766</v>
      </c>
      <c r="C301" s="46" t="s">
        <v>767</v>
      </c>
      <c r="D301" s="46" t="s">
        <v>1441</v>
      </c>
      <c r="E301" s="46" t="s">
        <v>1442</v>
      </c>
      <c r="F301" s="46" t="s">
        <v>1647</v>
      </c>
      <c r="G301" s="46" t="s">
        <v>1648</v>
      </c>
      <c r="H301" s="46" t="s">
        <v>1649</v>
      </c>
      <c r="I301" t="s">
        <v>773</v>
      </c>
    </row>
    <row r="302" spans="1:9" ht="12" customHeight="1">
      <c r="A302" s="46" t="s">
        <v>43</v>
      </c>
      <c r="B302" s="46" t="s">
        <v>766</v>
      </c>
      <c r="C302" s="46" t="s">
        <v>767</v>
      </c>
      <c r="D302" s="46" t="s">
        <v>1650</v>
      </c>
      <c r="E302" s="46" t="s">
        <v>1651</v>
      </c>
      <c r="F302" s="46" t="s">
        <v>1652</v>
      </c>
      <c r="G302" s="46" t="s">
        <v>1653</v>
      </c>
      <c r="H302" s="46" t="s">
        <v>1654</v>
      </c>
      <c r="I302" t="s">
        <v>773</v>
      </c>
    </row>
    <row r="303" spans="1:9" ht="12" customHeight="1">
      <c r="A303" s="46" t="s">
        <v>43</v>
      </c>
      <c r="B303" s="46" t="s">
        <v>766</v>
      </c>
      <c r="C303" s="46" t="s">
        <v>767</v>
      </c>
      <c r="D303" s="46" t="s">
        <v>1449</v>
      </c>
      <c r="E303" s="46" t="s">
        <v>1450</v>
      </c>
      <c r="F303" s="46" t="s">
        <v>1655</v>
      </c>
      <c r="G303" s="46" t="s">
        <v>1656</v>
      </c>
      <c r="H303" s="46" t="s">
        <v>1657</v>
      </c>
      <c r="I303" t="s">
        <v>773</v>
      </c>
    </row>
    <row r="304" spans="1:9" ht="12" customHeight="1">
      <c r="A304" s="46" t="s">
        <v>43</v>
      </c>
      <c r="B304" s="46" t="s">
        <v>766</v>
      </c>
      <c r="C304" s="46" t="s">
        <v>767</v>
      </c>
      <c r="D304" s="46" t="s">
        <v>1658</v>
      </c>
      <c r="E304" s="46" t="s">
        <v>1659</v>
      </c>
      <c r="F304" s="46" t="s">
        <v>1660</v>
      </c>
      <c r="G304" s="46" t="s">
        <v>1661</v>
      </c>
      <c r="H304" s="46" t="s">
        <v>1662</v>
      </c>
      <c r="I304" t="s">
        <v>773</v>
      </c>
    </row>
    <row r="305" spans="1:9" ht="12" customHeight="1">
      <c r="A305" s="46" t="s">
        <v>43</v>
      </c>
      <c r="B305" s="46" t="s">
        <v>766</v>
      </c>
      <c r="C305" s="46" t="s">
        <v>767</v>
      </c>
      <c r="D305" s="46" t="s">
        <v>1658</v>
      </c>
      <c r="E305" s="46" t="s">
        <v>1659</v>
      </c>
      <c r="F305" s="46" t="s">
        <v>1663</v>
      </c>
      <c r="G305" s="46" t="s">
        <v>1664</v>
      </c>
      <c r="H305" s="46" t="s">
        <v>1665</v>
      </c>
      <c r="I305" t="s">
        <v>773</v>
      </c>
    </row>
    <row r="306" spans="1:9" ht="12" customHeight="1">
      <c r="A306" s="46" t="s">
        <v>43</v>
      </c>
      <c r="B306" s="46" t="s">
        <v>766</v>
      </c>
      <c r="C306" s="46" t="s">
        <v>767</v>
      </c>
      <c r="D306" s="46" t="s">
        <v>1666</v>
      </c>
      <c r="E306" s="46" t="s">
        <v>1667</v>
      </c>
      <c r="F306" s="46" t="s">
        <v>1668</v>
      </c>
      <c r="G306" s="46" t="s">
        <v>1669</v>
      </c>
      <c r="H306" s="46" t="s">
        <v>1670</v>
      </c>
      <c r="I306" t="s">
        <v>773</v>
      </c>
    </row>
    <row r="307" spans="1:9" ht="12" customHeight="1">
      <c r="A307" s="46" t="s">
        <v>43</v>
      </c>
      <c r="B307" s="46" t="s">
        <v>766</v>
      </c>
      <c r="C307" s="46" t="s">
        <v>767</v>
      </c>
      <c r="D307" s="46" t="s">
        <v>1650</v>
      </c>
      <c r="E307" s="46" t="s">
        <v>1651</v>
      </c>
      <c r="F307" s="46" t="s">
        <v>1671</v>
      </c>
      <c r="G307" s="46" t="s">
        <v>1672</v>
      </c>
      <c r="H307" s="46" t="s">
        <v>1673</v>
      </c>
      <c r="I307" t="s">
        <v>773</v>
      </c>
    </row>
    <row r="308" spans="1:9" ht="12" customHeight="1">
      <c r="A308" s="46" t="s">
        <v>43</v>
      </c>
      <c r="B308" s="46" t="s">
        <v>766</v>
      </c>
      <c r="C308" s="46" t="s">
        <v>767</v>
      </c>
      <c r="D308" s="46" t="s">
        <v>1674</v>
      </c>
      <c r="E308" s="46" t="s">
        <v>1675</v>
      </c>
      <c r="F308" s="46" t="s">
        <v>1676</v>
      </c>
      <c r="G308" s="46" t="s">
        <v>1677</v>
      </c>
      <c r="H308" s="46" t="s">
        <v>1678</v>
      </c>
      <c r="I308" t="s">
        <v>773</v>
      </c>
    </row>
    <row r="309" spans="1:9" ht="12" customHeight="1">
      <c r="A309" s="46" t="s">
        <v>43</v>
      </c>
      <c r="B309" s="46" t="s">
        <v>766</v>
      </c>
      <c r="C309" s="46" t="s">
        <v>767</v>
      </c>
      <c r="D309" s="46" t="s">
        <v>1666</v>
      </c>
      <c r="E309" s="46" t="s">
        <v>1667</v>
      </c>
      <c r="F309" s="46" t="s">
        <v>1679</v>
      </c>
      <c r="G309" s="46" t="s">
        <v>1680</v>
      </c>
      <c r="H309" s="46" t="s">
        <v>1681</v>
      </c>
      <c r="I309" t="s">
        <v>773</v>
      </c>
    </row>
    <row r="310" spans="1:9" ht="12" customHeight="1">
      <c r="A310" s="46" t="s">
        <v>43</v>
      </c>
      <c r="B310" s="46" t="s">
        <v>766</v>
      </c>
      <c r="C310" s="46" t="s">
        <v>767</v>
      </c>
      <c r="D310" s="46" t="s">
        <v>1682</v>
      </c>
      <c r="E310" s="46" t="s">
        <v>1683</v>
      </c>
      <c r="F310" s="46" t="s">
        <v>1684</v>
      </c>
      <c r="G310" s="46" t="s">
        <v>1685</v>
      </c>
      <c r="H310" s="46" t="s">
        <v>1686</v>
      </c>
      <c r="I310" t="s">
        <v>773</v>
      </c>
    </row>
    <row r="311" spans="1:9" ht="12" customHeight="1">
      <c r="A311" s="46" t="s">
        <v>43</v>
      </c>
      <c r="B311" s="46" t="s">
        <v>766</v>
      </c>
      <c r="C311" s="46" t="s">
        <v>767</v>
      </c>
      <c r="D311" s="46" t="s">
        <v>1687</v>
      </c>
      <c r="E311" s="46" t="s">
        <v>1688</v>
      </c>
      <c r="F311" s="46" t="s">
        <v>1689</v>
      </c>
      <c r="G311" s="46" t="s">
        <v>1690</v>
      </c>
      <c r="H311" s="46" t="s">
        <v>1691</v>
      </c>
      <c r="I311" t="s">
        <v>773</v>
      </c>
    </row>
    <row r="312" spans="1:9" ht="12" customHeight="1">
      <c r="A312" s="46" t="s">
        <v>43</v>
      </c>
      <c r="B312" s="46" t="s">
        <v>913</v>
      </c>
      <c r="C312" s="46" t="s">
        <v>914</v>
      </c>
      <c r="D312" s="46" t="s">
        <v>1209</v>
      </c>
      <c r="E312" s="46" t="s">
        <v>1210</v>
      </c>
      <c r="F312" s="46" t="s">
        <v>1692</v>
      </c>
      <c r="G312" s="46" t="s">
        <v>1693</v>
      </c>
      <c r="H312" s="46" t="s">
        <v>1694</v>
      </c>
      <c r="I312" t="s">
        <v>920</v>
      </c>
    </row>
    <row r="313" spans="1:9" ht="12" customHeight="1">
      <c r="A313" s="46" t="s">
        <v>43</v>
      </c>
      <c r="B313" s="46" t="s">
        <v>80</v>
      </c>
      <c r="C313" s="46" t="s">
        <v>82</v>
      </c>
      <c r="D313" s="46" t="s">
        <v>80</v>
      </c>
      <c r="E313" s="46" t="s">
        <v>82</v>
      </c>
      <c r="F313" s="46" t="s">
        <v>1695</v>
      </c>
      <c r="G313" s="46" t="s">
        <v>54</v>
      </c>
      <c r="H313" s="46" t="s">
        <v>59</v>
      </c>
      <c r="I313" t="s">
        <v>63</v>
      </c>
    </row>
    <row r="314" spans="1:9" ht="12" customHeight="1">
      <c r="A314" s="46" t="s">
        <v>43</v>
      </c>
      <c r="B314" s="46" t="s">
        <v>913</v>
      </c>
      <c r="C314" s="46" t="s">
        <v>914</v>
      </c>
      <c r="D314" s="46" t="s">
        <v>1696</v>
      </c>
      <c r="E314" s="46" t="s">
        <v>1697</v>
      </c>
      <c r="F314" s="46" t="s">
        <v>1698</v>
      </c>
      <c r="G314" s="46" t="s">
        <v>1699</v>
      </c>
      <c r="H314" s="46" t="s">
        <v>1700</v>
      </c>
      <c r="I314" t="s">
        <v>920</v>
      </c>
    </row>
    <row r="315" spans="1:9" ht="12" customHeight="1">
      <c r="A315" s="46" t="s">
        <v>43</v>
      </c>
      <c r="B315" s="46" t="s">
        <v>484</v>
      </c>
      <c r="C315" s="46" t="s">
        <v>485</v>
      </c>
      <c r="D315" s="46" t="s">
        <v>891</v>
      </c>
      <c r="E315" s="46" t="s">
        <v>892</v>
      </c>
      <c r="F315" s="46" t="s">
        <v>1701</v>
      </c>
      <c r="G315" s="46" t="s">
        <v>1702</v>
      </c>
      <c r="H315" s="46" t="s">
        <v>1703</v>
      </c>
      <c r="I315" t="s">
        <v>590</v>
      </c>
    </row>
    <row r="316" spans="1:9" ht="12" customHeight="1">
      <c r="A316" s="46" t="s">
        <v>43</v>
      </c>
      <c r="B316" s="46" t="s">
        <v>1094</v>
      </c>
      <c r="C316" s="46" t="s">
        <v>1095</v>
      </c>
      <c r="D316" s="46" t="s">
        <v>1096</v>
      </c>
      <c r="E316" s="46" t="s">
        <v>1097</v>
      </c>
      <c r="F316" s="46" t="s">
        <v>1704</v>
      </c>
      <c r="G316" s="46" t="s">
        <v>1705</v>
      </c>
      <c r="H316" s="46" t="s">
        <v>1706</v>
      </c>
      <c r="I316" t="s">
        <v>1101</v>
      </c>
    </row>
    <row r="317" spans="1:9" ht="12" customHeight="1">
      <c r="A317" s="46" t="s">
        <v>43</v>
      </c>
      <c r="B317" s="46" t="s">
        <v>1075</v>
      </c>
      <c r="C317" s="46" t="s">
        <v>1076</v>
      </c>
      <c r="D317" s="46" t="s">
        <v>1077</v>
      </c>
      <c r="E317" s="46" t="s">
        <v>1078</v>
      </c>
      <c r="F317" s="46" t="s">
        <v>1707</v>
      </c>
      <c r="G317" s="46" t="s">
        <v>1708</v>
      </c>
      <c r="H317" s="46" t="s">
        <v>1709</v>
      </c>
      <c r="I317" t="s">
        <v>1082</v>
      </c>
    </row>
    <row r="318" spans="1:9" ht="12" customHeight="1">
      <c r="A318" s="46" t="s">
        <v>43</v>
      </c>
      <c r="B318" s="46" t="s">
        <v>1035</v>
      </c>
      <c r="C318" s="46" t="s">
        <v>1036</v>
      </c>
      <c r="D318" s="46" t="s">
        <v>1710</v>
      </c>
      <c r="E318" s="46" t="s">
        <v>1711</v>
      </c>
      <c r="F318" s="46" t="s">
        <v>1712</v>
      </c>
      <c r="G318" s="46" t="s">
        <v>1713</v>
      </c>
      <c r="H318" s="46" t="s">
        <v>1714</v>
      </c>
      <c r="I318" t="s">
        <v>1042</v>
      </c>
    </row>
    <row r="319" spans="1:9" ht="12" customHeight="1">
      <c r="A319" s="46" t="s">
        <v>43</v>
      </c>
      <c r="B319" s="46" t="s">
        <v>1035</v>
      </c>
      <c r="C319" s="46" t="s">
        <v>1036</v>
      </c>
      <c r="D319" s="46" t="s">
        <v>1715</v>
      </c>
      <c r="E319" s="46" t="s">
        <v>1716</v>
      </c>
      <c r="F319" s="46" t="s">
        <v>1717</v>
      </c>
      <c r="G319" s="46" t="s">
        <v>1718</v>
      </c>
      <c r="H319" s="46" t="s">
        <v>1719</v>
      </c>
      <c r="I319" t="s">
        <v>1042</v>
      </c>
    </row>
    <row r="320" spans="1:9" ht="12" customHeight="1">
      <c r="A320" s="46" t="s">
        <v>43</v>
      </c>
      <c r="B320" s="46" t="s">
        <v>669</v>
      </c>
      <c r="C320" s="46" t="s">
        <v>670</v>
      </c>
      <c r="D320" s="46" t="s">
        <v>1720</v>
      </c>
      <c r="E320" s="46" t="s">
        <v>1721</v>
      </c>
      <c r="F320" s="46" t="s">
        <v>1722</v>
      </c>
      <c r="G320" s="46" t="s">
        <v>1723</v>
      </c>
      <c r="H320" s="46" t="s">
        <v>1724</v>
      </c>
      <c r="I320" t="s">
        <v>676</v>
      </c>
    </row>
    <row r="321" spans="1:9" ht="12" customHeight="1">
      <c r="A321" s="46" t="s">
        <v>43</v>
      </c>
      <c r="B321" s="46" t="s">
        <v>766</v>
      </c>
      <c r="C321" s="46" t="s">
        <v>767</v>
      </c>
      <c r="D321" s="46" t="s">
        <v>1449</v>
      </c>
      <c r="E321" s="46" t="s">
        <v>1450</v>
      </c>
      <c r="F321" s="46" t="s">
        <v>1725</v>
      </c>
      <c r="G321" s="46" t="s">
        <v>1726</v>
      </c>
      <c r="H321" s="46" t="s">
        <v>1727</v>
      </c>
      <c r="I321" t="s">
        <v>773</v>
      </c>
    </row>
    <row r="322" spans="1:9" ht="12" customHeight="1">
      <c r="A322" s="46" t="s">
        <v>43</v>
      </c>
      <c r="B322" s="46" t="s">
        <v>669</v>
      </c>
      <c r="C322" s="46" t="s">
        <v>670</v>
      </c>
      <c r="D322" s="46" t="s">
        <v>1728</v>
      </c>
      <c r="E322" s="46" t="s">
        <v>1729</v>
      </c>
      <c r="F322" s="46" t="s">
        <v>1730</v>
      </c>
      <c r="G322" s="46" t="s">
        <v>1731</v>
      </c>
      <c r="H322" s="46" t="s">
        <v>1732</v>
      </c>
      <c r="I322" t="s">
        <v>676</v>
      </c>
    </row>
    <row r="323" spans="1:9" ht="12" customHeight="1">
      <c r="A323" s="46" t="s">
        <v>43</v>
      </c>
      <c r="B323" s="46" t="s">
        <v>1035</v>
      </c>
      <c r="C323" s="46" t="s">
        <v>1036</v>
      </c>
      <c r="D323" s="46" t="s">
        <v>1733</v>
      </c>
      <c r="E323" s="46" t="s">
        <v>1734</v>
      </c>
      <c r="F323" s="46" t="s">
        <v>1735</v>
      </c>
      <c r="G323" s="46" t="s">
        <v>1736</v>
      </c>
      <c r="H323" s="46" t="s">
        <v>1737</v>
      </c>
      <c r="I323" t="s">
        <v>1042</v>
      </c>
    </row>
    <row r="324" spans="1:9" ht="12" customHeight="1">
      <c r="A324" s="46" t="s">
        <v>43</v>
      </c>
      <c r="B324" s="46" t="s">
        <v>1035</v>
      </c>
      <c r="C324" s="46" t="s">
        <v>1036</v>
      </c>
      <c r="D324" s="46" t="s">
        <v>1738</v>
      </c>
      <c r="E324" s="46" t="s">
        <v>1739</v>
      </c>
      <c r="F324" s="46" t="s">
        <v>1740</v>
      </c>
      <c r="G324" s="46" t="s">
        <v>1741</v>
      </c>
      <c r="H324" s="46" t="s">
        <v>1742</v>
      </c>
      <c r="I324" t="s">
        <v>1042</v>
      </c>
    </row>
    <row r="325" spans="1:9" ht="12" customHeight="1">
      <c r="A325" s="46" t="s">
        <v>43</v>
      </c>
      <c r="B325" s="46" t="s">
        <v>669</v>
      </c>
      <c r="C325" s="46" t="s">
        <v>670</v>
      </c>
      <c r="D325" s="46" t="s">
        <v>1743</v>
      </c>
      <c r="E325" s="46" t="s">
        <v>1744</v>
      </c>
      <c r="F325" s="46" t="s">
        <v>1745</v>
      </c>
      <c r="G325" s="46" t="s">
        <v>1746</v>
      </c>
      <c r="H325" s="46" t="s">
        <v>1747</v>
      </c>
      <c r="I325" t="s">
        <v>676</v>
      </c>
    </row>
    <row r="326" spans="1:9" ht="12" customHeight="1">
      <c r="A326" s="46" t="s">
        <v>43</v>
      </c>
      <c r="B326" s="46" t="s">
        <v>868</v>
      </c>
      <c r="C326" s="46" t="s">
        <v>869</v>
      </c>
      <c r="D326" s="46" t="s">
        <v>870</v>
      </c>
      <c r="E326" s="46" t="s">
        <v>871</v>
      </c>
      <c r="F326" s="46" t="s">
        <v>1748</v>
      </c>
      <c r="G326" s="46" t="s">
        <v>1749</v>
      </c>
      <c r="H326" s="46" t="s">
        <v>1750</v>
      </c>
      <c r="I326" t="s">
        <v>875</v>
      </c>
    </row>
    <row r="327" spans="1:9" ht="12" customHeight="1">
      <c r="A327" s="46" t="s">
        <v>43</v>
      </c>
      <c r="B327" s="46" t="s">
        <v>994</v>
      </c>
      <c r="C327" s="46" t="s">
        <v>995</v>
      </c>
      <c r="D327" s="46" t="s">
        <v>1751</v>
      </c>
      <c r="E327" s="46" t="s">
        <v>1752</v>
      </c>
      <c r="F327" s="46" t="s">
        <v>1753</v>
      </c>
      <c r="G327" s="46" t="s">
        <v>1754</v>
      </c>
      <c r="H327" s="46" t="s">
        <v>1755</v>
      </c>
      <c r="I327" t="s">
        <v>1001</v>
      </c>
    </row>
    <row r="328" spans="1:9" ht="12" customHeight="1">
      <c r="A328" s="46" t="s">
        <v>43</v>
      </c>
      <c r="B328" s="46" t="s">
        <v>546</v>
      </c>
      <c r="C328" s="46" t="s">
        <v>547</v>
      </c>
      <c r="D328" s="46" t="s">
        <v>1295</v>
      </c>
      <c r="E328" s="46" t="s">
        <v>1296</v>
      </c>
      <c r="F328" s="46" t="s">
        <v>1756</v>
      </c>
      <c r="G328" s="46" t="s">
        <v>1757</v>
      </c>
      <c r="H328" s="46" t="s">
        <v>1758</v>
      </c>
      <c r="I328" t="s">
        <v>553</v>
      </c>
    </row>
    <row r="329" spans="1:9" ht="12" customHeight="1">
      <c r="A329" s="46" t="s">
        <v>43</v>
      </c>
      <c r="B329" s="46" t="s">
        <v>606</v>
      </c>
      <c r="C329" s="46" t="s">
        <v>607</v>
      </c>
      <c r="D329" s="46" t="s">
        <v>606</v>
      </c>
      <c r="E329" s="46" t="s">
        <v>607</v>
      </c>
      <c r="F329" s="46" t="s">
        <v>1759</v>
      </c>
      <c r="G329" s="46" t="s">
        <v>1760</v>
      </c>
      <c r="H329" s="46" t="s">
        <v>1761</v>
      </c>
      <c r="I329" t="s">
        <v>611</v>
      </c>
    </row>
    <row r="330" spans="1:9" ht="12" customHeight="1">
      <c r="A330" s="46" t="s">
        <v>43</v>
      </c>
      <c r="B330" s="46" t="s">
        <v>1035</v>
      </c>
      <c r="C330" s="46" t="s">
        <v>1036</v>
      </c>
      <c r="D330" s="46" t="s">
        <v>1762</v>
      </c>
      <c r="E330" s="46" t="s">
        <v>1763</v>
      </c>
      <c r="F330" s="46" t="s">
        <v>1764</v>
      </c>
      <c r="G330" s="46" t="s">
        <v>1765</v>
      </c>
      <c r="H330" s="46" t="s">
        <v>1766</v>
      </c>
      <c r="I330" t="s">
        <v>1042</v>
      </c>
    </row>
    <row r="331" spans="1:9" ht="12" customHeight="1">
      <c r="A331" s="46" t="s">
        <v>43</v>
      </c>
      <c r="B331" s="46" t="s">
        <v>1035</v>
      </c>
      <c r="C331" s="46" t="s">
        <v>1036</v>
      </c>
      <c r="D331" s="46" t="s">
        <v>1767</v>
      </c>
      <c r="E331" s="46" t="s">
        <v>1768</v>
      </c>
      <c r="F331" s="46" t="s">
        <v>1769</v>
      </c>
      <c r="G331" s="46" t="s">
        <v>1770</v>
      </c>
      <c r="H331" s="46" t="s">
        <v>1771</v>
      </c>
      <c r="I331" t="s">
        <v>1042</v>
      </c>
    </row>
    <row r="332" spans="1:9" ht="12" customHeight="1">
      <c r="A332" s="46" t="s">
        <v>43</v>
      </c>
      <c r="B332" s="46" t="s">
        <v>1035</v>
      </c>
      <c r="C332" s="46" t="s">
        <v>1036</v>
      </c>
      <c r="D332" s="46" t="s">
        <v>1772</v>
      </c>
      <c r="E332" s="46" t="s">
        <v>1773</v>
      </c>
      <c r="F332" s="46" t="s">
        <v>1774</v>
      </c>
      <c r="G332" s="46" t="s">
        <v>1775</v>
      </c>
      <c r="H332" s="46" t="s">
        <v>1776</v>
      </c>
      <c r="I332" t="s">
        <v>1042</v>
      </c>
    </row>
    <row r="333" spans="1:9" ht="12" customHeight="1">
      <c r="A333" s="46" t="s">
        <v>43</v>
      </c>
      <c r="B333" s="46" t="s">
        <v>788</v>
      </c>
      <c r="C333" s="46" t="s">
        <v>789</v>
      </c>
      <c r="D333" s="46" t="s">
        <v>1777</v>
      </c>
      <c r="E333" s="46" t="s">
        <v>1778</v>
      </c>
      <c r="F333" s="46" t="s">
        <v>1779</v>
      </c>
      <c r="G333" s="46" t="s">
        <v>1780</v>
      </c>
      <c r="H333" s="46" t="s">
        <v>1781</v>
      </c>
      <c r="I333" t="s">
        <v>844</v>
      </c>
    </row>
    <row r="334" spans="1:9" ht="12" customHeight="1">
      <c r="A334" s="46" t="s">
        <v>43</v>
      </c>
      <c r="B334" s="46" t="s">
        <v>788</v>
      </c>
      <c r="C334" s="46" t="s">
        <v>789</v>
      </c>
      <c r="D334" s="46" t="s">
        <v>1782</v>
      </c>
      <c r="E334" s="46" t="s">
        <v>1783</v>
      </c>
      <c r="F334" s="46" t="s">
        <v>1784</v>
      </c>
      <c r="G334" s="46" t="s">
        <v>1785</v>
      </c>
      <c r="H334" s="46" t="s">
        <v>1786</v>
      </c>
      <c r="I334" t="s">
        <v>844</v>
      </c>
    </row>
    <row r="335" spans="1:9" ht="12" customHeight="1">
      <c r="A335" s="46" t="s">
        <v>43</v>
      </c>
      <c r="B335" s="46" t="s">
        <v>1086</v>
      </c>
      <c r="C335" s="46" t="s">
        <v>1087</v>
      </c>
      <c r="D335" s="46" t="s">
        <v>1787</v>
      </c>
      <c r="E335" s="46" t="s">
        <v>1788</v>
      </c>
      <c r="F335" s="46" t="s">
        <v>1789</v>
      </c>
      <c r="G335" s="46" t="s">
        <v>1790</v>
      </c>
      <c r="H335" s="46" t="s">
        <v>1791</v>
      </c>
      <c r="I335" t="s">
        <v>1093</v>
      </c>
    </row>
    <row r="336" spans="1:9" ht="12" customHeight="1">
      <c r="A336" s="46" t="s">
        <v>43</v>
      </c>
      <c r="B336" s="46" t="s">
        <v>994</v>
      </c>
      <c r="C336" s="46" t="s">
        <v>995</v>
      </c>
      <c r="D336" s="46" t="s">
        <v>996</v>
      </c>
      <c r="E336" s="46" t="s">
        <v>997</v>
      </c>
      <c r="F336" s="46" t="s">
        <v>1792</v>
      </c>
      <c r="G336" s="46" t="s">
        <v>1793</v>
      </c>
      <c r="H336" s="46" t="s">
        <v>1794</v>
      </c>
      <c r="I336" t="s">
        <v>1001</v>
      </c>
    </row>
    <row r="337" spans="1:9" ht="12" customHeight="1">
      <c r="A337" s="46" t="s">
        <v>43</v>
      </c>
      <c r="B337" s="46" t="s">
        <v>1795</v>
      </c>
      <c r="C337" s="46" t="s">
        <v>1796</v>
      </c>
      <c r="D337" s="46" t="s">
        <v>1795</v>
      </c>
      <c r="E337" s="46" t="s">
        <v>1796</v>
      </c>
      <c r="F337" s="46" t="s">
        <v>1797</v>
      </c>
      <c r="G337" s="46" t="s">
        <v>1798</v>
      </c>
      <c r="H337" s="46" t="s">
        <v>1799</v>
      </c>
      <c r="I337" t="s">
        <v>875</v>
      </c>
    </row>
    <row r="338" spans="1:9" ht="12" customHeight="1">
      <c r="A338" s="46" t="s">
        <v>43</v>
      </c>
      <c r="B338" s="46" t="s">
        <v>680</v>
      </c>
      <c r="C338" s="46" t="s">
        <v>681</v>
      </c>
      <c r="D338" s="46" t="s">
        <v>1005</v>
      </c>
      <c r="E338" s="46" t="s">
        <v>1006</v>
      </c>
      <c r="F338" s="46" t="s">
        <v>1800</v>
      </c>
      <c r="G338" s="46" t="s">
        <v>1801</v>
      </c>
      <c r="H338" s="46" t="s">
        <v>1802</v>
      </c>
      <c r="I338" t="s">
        <v>687</v>
      </c>
    </row>
    <row r="339" spans="1:9" ht="12" customHeight="1">
      <c r="A339" s="46" t="s">
        <v>43</v>
      </c>
      <c r="B339" s="46" t="s">
        <v>634</v>
      </c>
      <c r="C339" s="46" t="s">
        <v>635</v>
      </c>
      <c r="D339" s="46" t="s">
        <v>1030</v>
      </c>
      <c r="E339" s="46" t="s">
        <v>1031</v>
      </c>
      <c r="F339" s="46" t="s">
        <v>1803</v>
      </c>
      <c r="G339" s="46" t="s">
        <v>1804</v>
      </c>
      <c r="H339" s="46" t="s">
        <v>1805</v>
      </c>
      <c r="I339" t="s">
        <v>641</v>
      </c>
    </row>
    <row r="340" spans="1:9" ht="12" customHeight="1">
      <c r="A340" s="46" t="s">
        <v>43</v>
      </c>
      <c r="B340" s="46" t="s">
        <v>788</v>
      </c>
      <c r="C340" s="46" t="s">
        <v>789</v>
      </c>
      <c r="D340" s="46" t="s">
        <v>1806</v>
      </c>
      <c r="E340" s="46" t="s">
        <v>1807</v>
      </c>
      <c r="F340" s="46" t="s">
        <v>1808</v>
      </c>
      <c r="G340" s="46" t="s">
        <v>1809</v>
      </c>
      <c r="H340" s="46" t="s">
        <v>1810</v>
      </c>
      <c r="I340" t="s">
        <v>844</v>
      </c>
    </row>
    <row r="341" spans="1:9" ht="12" customHeight="1">
      <c r="A341" s="46" t="s">
        <v>43</v>
      </c>
      <c r="B341" s="46" t="s">
        <v>669</v>
      </c>
      <c r="C341" s="46" t="s">
        <v>670</v>
      </c>
      <c r="D341" s="46" t="s">
        <v>1811</v>
      </c>
      <c r="E341" s="46" t="s">
        <v>1812</v>
      </c>
      <c r="F341" s="46" t="s">
        <v>1813</v>
      </c>
      <c r="G341" s="46" t="s">
        <v>1814</v>
      </c>
      <c r="H341" s="46" t="s">
        <v>1815</v>
      </c>
      <c r="I341" t="s">
        <v>676</v>
      </c>
    </row>
    <row r="342" spans="1:9" ht="12" customHeight="1">
      <c r="A342" s="46" t="s">
        <v>43</v>
      </c>
      <c r="B342" s="46" t="s">
        <v>766</v>
      </c>
      <c r="C342" s="46" t="s">
        <v>767</v>
      </c>
      <c r="D342" s="46" t="s">
        <v>1816</v>
      </c>
      <c r="E342" s="46" t="s">
        <v>1817</v>
      </c>
      <c r="F342" s="46" t="s">
        <v>1818</v>
      </c>
      <c r="G342" s="46" t="s">
        <v>1819</v>
      </c>
      <c r="H342" s="46" t="s">
        <v>1820</v>
      </c>
      <c r="I342" t="s">
        <v>773</v>
      </c>
    </row>
    <row r="343" spans="1:9" ht="12" customHeight="1">
      <c r="A343" s="46" t="s">
        <v>43</v>
      </c>
      <c r="B343" s="46" t="s">
        <v>475</v>
      </c>
      <c r="C343" s="46" t="s">
        <v>476</v>
      </c>
      <c r="D343" s="46" t="s">
        <v>475</v>
      </c>
      <c r="E343" s="46" t="s">
        <v>476</v>
      </c>
      <c r="F343" s="46" t="s">
        <v>1821</v>
      </c>
      <c r="G343" s="46" t="s">
        <v>1822</v>
      </c>
      <c r="H343" s="46" t="s">
        <v>1823</v>
      </c>
      <c r="I343" t="s">
        <v>480</v>
      </c>
    </row>
    <row r="344" spans="1:9" ht="12" customHeight="1">
      <c r="A344" s="46" t="s">
        <v>43</v>
      </c>
      <c r="B344" s="46" t="s">
        <v>744</v>
      </c>
      <c r="C344" s="46" t="s">
        <v>745</v>
      </c>
      <c r="D344" s="46" t="s">
        <v>1824</v>
      </c>
      <c r="E344" s="46" t="s">
        <v>1825</v>
      </c>
      <c r="F344" s="46" t="s">
        <v>1826</v>
      </c>
      <c r="G344" s="46" t="s">
        <v>1827</v>
      </c>
      <c r="H344" s="46" t="s">
        <v>1828</v>
      </c>
      <c r="I344" t="s">
        <v>879</v>
      </c>
    </row>
    <row r="345" spans="1:9" ht="12" customHeight="1">
      <c r="A345" s="46" t="s">
        <v>43</v>
      </c>
      <c r="B345" s="46" t="s">
        <v>1094</v>
      </c>
      <c r="C345" s="46" t="s">
        <v>1095</v>
      </c>
      <c r="D345" s="46" t="s">
        <v>1096</v>
      </c>
      <c r="E345" s="46" t="s">
        <v>1097</v>
      </c>
      <c r="F345" s="46" t="s">
        <v>1829</v>
      </c>
      <c r="G345" s="46" t="s">
        <v>1830</v>
      </c>
      <c r="H345" s="46" t="s">
        <v>1831</v>
      </c>
      <c r="I345" t="s">
        <v>1101</v>
      </c>
    </row>
    <row r="346" spans="1:9" ht="12" customHeight="1">
      <c r="A346" s="46" t="s">
        <v>43</v>
      </c>
      <c r="B346" s="46" t="s">
        <v>986</v>
      </c>
      <c r="C346" s="46" t="s">
        <v>987</v>
      </c>
      <c r="D346" s="46" t="s">
        <v>988</v>
      </c>
      <c r="E346" s="46" t="s">
        <v>989</v>
      </c>
      <c r="F346" s="46" t="s">
        <v>1832</v>
      </c>
      <c r="G346" s="46" t="s">
        <v>1833</v>
      </c>
      <c r="H346" s="46" t="s">
        <v>1834</v>
      </c>
      <c r="I346" t="s">
        <v>993</v>
      </c>
    </row>
    <row r="347" spans="1:9" ht="12" customHeight="1">
      <c r="A347" s="46" t="s">
        <v>43</v>
      </c>
      <c r="B347" s="46" t="s">
        <v>594</v>
      </c>
      <c r="C347" s="46" t="s">
        <v>595</v>
      </c>
      <c r="D347" s="46" t="s">
        <v>1835</v>
      </c>
      <c r="E347" s="46" t="s">
        <v>1836</v>
      </c>
      <c r="F347" s="46" t="s">
        <v>1837</v>
      </c>
      <c r="G347" s="46" t="s">
        <v>1838</v>
      </c>
      <c r="H347" s="46" t="s">
        <v>1839</v>
      </c>
      <c r="I347" t="s">
        <v>601</v>
      </c>
    </row>
    <row r="348" spans="1:9" ht="12" customHeight="1">
      <c r="A348" s="46" t="s">
        <v>43</v>
      </c>
      <c r="B348" s="46" t="s">
        <v>994</v>
      </c>
      <c r="C348" s="46" t="s">
        <v>995</v>
      </c>
      <c r="D348" s="46" t="s">
        <v>1751</v>
      </c>
      <c r="E348" s="46" t="s">
        <v>1752</v>
      </c>
      <c r="F348" s="46" t="s">
        <v>1840</v>
      </c>
      <c r="G348" s="46" t="s">
        <v>1841</v>
      </c>
      <c r="H348" s="46" t="s">
        <v>1842</v>
      </c>
      <c r="I348" t="s">
        <v>1001</v>
      </c>
    </row>
    <row r="349" spans="1:9" ht="12" customHeight="1">
      <c r="A349" s="46" t="s">
        <v>43</v>
      </c>
      <c r="B349" s="46" t="s">
        <v>508</v>
      </c>
      <c r="C349" s="46" t="s">
        <v>509</v>
      </c>
      <c r="D349" s="46" t="s">
        <v>751</v>
      </c>
      <c r="E349" s="46" t="s">
        <v>752</v>
      </c>
      <c r="F349" s="46" t="s">
        <v>1843</v>
      </c>
      <c r="G349" s="46" t="s">
        <v>1844</v>
      </c>
      <c r="H349" s="46" t="s">
        <v>1845</v>
      </c>
      <c r="I349" t="s">
        <v>515</v>
      </c>
    </row>
    <row r="350" spans="1:9" ht="12" customHeight="1">
      <c r="A350" s="46" t="s">
        <v>43</v>
      </c>
      <c r="B350" s="46" t="s">
        <v>986</v>
      </c>
      <c r="C350" s="46" t="s">
        <v>987</v>
      </c>
      <c r="D350" s="46" t="s">
        <v>1204</v>
      </c>
      <c r="E350" s="46" t="s">
        <v>1205</v>
      </c>
      <c r="F350" s="46" t="s">
        <v>1846</v>
      </c>
      <c r="G350" s="46" t="s">
        <v>1847</v>
      </c>
      <c r="H350" s="46" t="s">
        <v>1848</v>
      </c>
      <c r="I350" t="s">
        <v>993</v>
      </c>
    </row>
    <row r="351" spans="1:9" ht="12" customHeight="1">
      <c r="A351" s="46" t="s">
        <v>43</v>
      </c>
      <c r="B351" s="46" t="s">
        <v>441</v>
      </c>
      <c r="C351" s="46" t="s">
        <v>442</v>
      </c>
      <c r="D351" s="46" t="s">
        <v>981</v>
      </c>
      <c r="E351" s="46" t="s">
        <v>982</v>
      </c>
      <c r="F351" s="46" t="s">
        <v>1849</v>
      </c>
      <c r="G351" s="46" t="s">
        <v>1850</v>
      </c>
      <c r="H351" s="46" t="s">
        <v>1851</v>
      </c>
      <c r="I351" t="s">
        <v>448</v>
      </c>
    </row>
    <row r="352" spans="1:9" ht="12" customHeight="1">
      <c r="A352" s="46" t="s">
        <v>43</v>
      </c>
      <c r="B352" s="46" t="s">
        <v>546</v>
      </c>
      <c r="C352" s="46" t="s">
        <v>547</v>
      </c>
      <c r="D352" s="46" t="s">
        <v>1852</v>
      </c>
      <c r="E352" s="46" t="s">
        <v>1853</v>
      </c>
      <c r="F352" s="46" t="s">
        <v>1854</v>
      </c>
      <c r="G352" s="46" t="s">
        <v>1855</v>
      </c>
      <c r="H352" s="46" t="s">
        <v>1856</v>
      </c>
      <c r="I352" t="s">
        <v>553</v>
      </c>
    </row>
    <row r="353" spans="1:9" ht="12" customHeight="1">
      <c r="A353" s="46" t="s">
        <v>43</v>
      </c>
      <c r="B353" s="46" t="s">
        <v>441</v>
      </c>
      <c r="C353" s="46" t="s">
        <v>442</v>
      </c>
      <c r="D353" s="46" t="s">
        <v>1135</v>
      </c>
      <c r="E353" s="46" t="s">
        <v>1136</v>
      </c>
      <c r="F353" s="46" t="s">
        <v>1857</v>
      </c>
      <c r="G353" s="46" t="s">
        <v>1858</v>
      </c>
      <c r="H353" s="46" t="s">
        <v>1859</v>
      </c>
      <c r="I353" t="s">
        <v>448</v>
      </c>
    </row>
    <row r="354" spans="1:9" ht="12" customHeight="1">
      <c r="A354" s="46" t="s">
        <v>43</v>
      </c>
      <c r="B354" s="46" t="s">
        <v>606</v>
      </c>
      <c r="C354" s="46" t="s">
        <v>607</v>
      </c>
      <c r="D354" s="46" t="s">
        <v>606</v>
      </c>
      <c r="E354" s="46" t="s">
        <v>607</v>
      </c>
      <c r="F354" s="46" t="s">
        <v>1860</v>
      </c>
      <c r="G354" s="46" t="s">
        <v>1861</v>
      </c>
      <c r="H354" s="46" t="s">
        <v>1862</v>
      </c>
      <c r="I354" t="s">
        <v>426</v>
      </c>
    </row>
    <row r="355" spans="1:9" ht="12" customHeight="1">
      <c r="A355" s="46" t="s">
        <v>43</v>
      </c>
      <c r="B355" s="46" t="s">
        <v>766</v>
      </c>
      <c r="C355" s="46" t="s">
        <v>767</v>
      </c>
      <c r="D355" s="46" t="s">
        <v>1658</v>
      </c>
      <c r="E355" s="46" t="s">
        <v>1659</v>
      </c>
      <c r="F355" s="46" t="s">
        <v>1863</v>
      </c>
      <c r="G355" s="46" t="s">
        <v>1864</v>
      </c>
      <c r="H355" s="46" t="s">
        <v>1865</v>
      </c>
      <c r="I355" t="s">
        <v>773</v>
      </c>
    </row>
    <row r="356" spans="1:9" ht="12" customHeight="1">
      <c r="A356" s="46" t="s">
        <v>43</v>
      </c>
      <c r="B356" s="46" t="s">
        <v>427</v>
      </c>
      <c r="C356" s="46" t="s">
        <v>428</v>
      </c>
      <c r="D356" s="46" t="s">
        <v>567</v>
      </c>
      <c r="E356" s="46" t="s">
        <v>568</v>
      </c>
      <c r="F356" s="46" t="s">
        <v>1866</v>
      </c>
      <c r="G356" s="46" t="s">
        <v>1867</v>
      </c>
      <c r="H356" s="46" t="s">
        <v>1868</v>
      </c>
      <c r="I356" t="s">
        <v>434</v>
      </c>
    </row>
    <row r="357" spans="1:9" ht="12" customHeight="1">
      <c r="A357" s="46" t="s">
        <v>43</v>
      </c>
      <c r="B357" s="46" t="s">
        <v>427</v>
      </c>
      <c r="C357" s="46" t="s">
        <v>428</v>
      </c>
      <c r="D357" s="46" t="s">
        <v>435</v>
      </c>
      <c r="E357" s="46" t="s">
        <v>436</v>
      </c>
      <c r="F357" s="46" t="s">
        <v>1869</v>
      </c>
      <c r="G357" s="46" t="s">
        <v>1870</v>
      </c>
      <c r="H357" s="46" t="s">
        <v>1871</v>
      </c>
      <c r="I357" t="s">
        <v>434</v>
      </c>
    </row>
    <row r="358" spans="1:9" ht="12" customHeight="1">
      <c r="A358" s="46" t="s">
        <v>43</v>
      </c>
      <c r="B358" s="46" t="s">
        <v>1035</v>
      </c>
      <c r="C358" s="46" t="s">
        <v>1036</v>
      </c>
      <c r="D358" s="46" t="s">
        <v>1872</v>
      </c>
      <c r="E358" s="46" t="s">
        <v>1873</v>
      </c>
      <c r="F358" s="46" t="s">
        <v>1874</v>
      </c>
      <c r="G358" s="46" t="s">
        <v>1875</v>
      </c>
      <c r="H358" s="46" t="s">
        <v>1876</v>
      </c>
      <c r="I358" t="s">
        <v>1042</v>
      </c>
    </row>
    <row r="359" spans="1:9" ht="12" customHeight="1">
      <c r="A359" s="46" t="s">
        <v>43</v>
      </c>
      <c r="B359" s="46" t="s">
        <v>1035</v>
      </c>
      <c r="C359" s="46" t="s">
        <v>1036</v>
      </c>
      <c r="D359" s="46" t="s">
        <v>1877</v>
      </c>
      <c r="E359" s="46" t="s">
        <v>1878</v>
      </c>
      <c r="F359" s="46" t="s">
        <v>1879</v>
      </c>
      <c r="G359" s="46" t="s">
        <v>1880</v>
      </c>
      <c r="H359" s="46" t="s">
        <v>1881</v>
      </c>
      <c r="I359" t="s">
        <v>426</v>
      </c>
    </row>
    <row r="360" spans="1:9" ht="12" customHeight="1">
      <c r="A360" s="46" t="s">
        <v>43</v>
      </c>
      <c r="B360" s="46" t="s">
        <v>766</v>
      </c>
      <c r="C360" s="46" t="s">
        <v>767</v>
      </c>
      <c r="D360" s="46" t="s">
        <v>1674</v>
      </c>
      <c r="E360" s="46" t="s">
        <v>1675</v>
      </c>
      <c r="F360" s="46" t="s">
        <v>1882</v>
      </c>
      <c r="G360" s="46" t="s">
        <v>1883</v>
      </c>
      <c r="H360" s="46" t="s">
        <v>1884</v>
      </c>
      <c r="I360" t="s">
        <v>773</v>
      </c>
    </row>
    <row r="361" spans="1:9" ht="12" customHeight="1">
      <c r="A361" s="46" t="s">
        <v>43</v>
      </c>
      <c r="B361" s="46" t="s">
        <v>1035</v>
      </c>
      <c r="C361" s="46" t="s">
        <v>1036</v>
      </c>
      <c r="D361" s="46" t="s">
        <v>1885</v>
      </c>
      <c r="E361" s="46" t="s">
        <v>1886</v>
      </c>
      <c r="F361" s="46" t="s">
        <v>1887</v>
      </c>
      <c r="G361" s="46" t="s">
        <v>1888</v>
      </c>
      <c r="H361" s="46" t="s">
        <v>1889</v>
      </c>
      <c r="I361" t="s">
        <v>426</v>
      </c>
    </row>
    <row r="362" spans="1:9" ht="12" customHeight="1">
      <c r="A362" s="46" t="s">
        <v>43</v>
      </c>
      <c r="B362" s="46" t="s">
        <v>868</v>
      </c>
      <c r="C362" s="46" t="s">
        <v>869</v>
      </c>
      <c r="D362" s="46" t="s">
        <v>1890</v>
      </c>
      <c r="E362" s="46" t="s">
        <v>1891</v>
      </c>
      <c r="F362" s="46" t="s">
        <v>1892</v>
      </c>
      <c r="G362" s="46" t="s">
        <v>1893</v>
      </c>
      <c r="H362" s="46" t="s">
        <v>1894</v>
      </c>
      <c r="I362" t="s">
        <v>875</v>
      </c>
    </row>
    <row r="363" spans="1:9" ht="12" customHeight="1">
      <c r="A363" s="46" t="s">
        <v>43</v>
      </c>
      <c r="B363" s="46" t="s">
        <v>594</v>
      </c>
      <c r="C363" s="46" t="s">
        <v>595</v>
      </c>
      <c r="D363" s="46" t="s">
        <v>1895</v>
      </c>
      <c r="E363" s="46" t="s">
        <v>1896</v>
      </c>
      <c r="F363" s="46" t="s">
        <v>1897</v>
      </c>
      <c r="G363" s="46" t="s">
        <v>1898</v>
      </c>
      <c r="H363" s="46" t="s">
        <v>1899</v>
      </c>
      <c r="I363" t="s">
        <v>601</v>
      </c>
    </row>
    <row r="364" spans="1:9" ht="12" customHeight="1">
      <c r="A364" s="46" t="s">
        <v>43</v>
      </c>
      <c r="B364" s="46" t="s">
        <v>80</v>
      </c>
      <c r="C364" s="46" t="s">
        <v>82</v>
      </c>
      <c r="D364" s="46" t="s">
        <v>80</v>
      </c>
      <c r="E364" s="46" t="s">
        <v>82</v>
      </c>
      <c r="F364" s="46" t="s">
        <v>1900</v>
      </c>
      <c r="G364" s="46" t="s">
        <v>1901</v>
      </c>
      <c r="H364" s="46" t="s">
        <v>1902</v>
      </c>
      <c r="I364" t="s">
        <v>63</v>
      </c>
    </row>
    <row r="365" spans="1:9" ht="12" customHeight="1">
      <c r="A365" s="46" t="s">
        <v>43</v>
      </c>
      <c r="B365" s="46" t="s">
        <v>508</v>
      </c>
      <c r="C365" s="46" t="s">
        <v>509</v>
      </c>
      <c r="D365" s="46" t="s">
        <v>510</v>
      </c>
      <c r="E365" s="46" t="s">
        <v>511</v>
      </c>
      <c r="F365" s="46" t="s">
        <v>1903</v>
      </c>
      <c r="G365" s="46" t="s">
        <v>1904</v>
      </c>
      <c r="H365" s="46" t="s">
        <v>1905</v>
      </c>
      <c r="I365" t="s">
        <v>515</v>
      </c>
    </row>
    <row r="366" spans="1:9" ht="12" customHeight="1">
      <c r="A366" s="46" t="s">
        <v>43</v>
      </c>
      <c r="B366" s="46" t="s">
        <v>766</v>
      </c>
      <c r="C366" s="46" t="s">
        <v>767</v>
      </c>
      <c r="D366" s="46" t="s">
        <v>1906</v>
      </c>
      <c r="E366" s="46" t="s">
        <v>1907</v>
      </c>
      <c r="F366" s="46" t="s">
        <v>1908</v>
      </c>
      <c r="G366" s="46" t="s">
        <v>1909</v>
      </c>
      <c r="H366" s="46" t="s">
        <v>1910</v>
      </c>
      <c r="I366" t="s">
        <v>773</v>
      </c>
    </row>
    <row r="367" spans="1:9" ht="12" customHeight="1">
      <c r="A367" s="46" t="s">
        <v>43</v>
      </c>
      <c r="B367" s="46" t="s">
        <v>861</v>
      </c>
      <c r="C367" s="46" t="s">
        <v>862</v>
      </c>
      <c r="D367" s="46" t="s">
        <v>863</v>
      </c>
      <c r="E367" s="46" t="s">
        <v>864</v>
      </c>
      <c r="F367" s="46" t="s">
        <v>1911</v>
      </c>
      <c r="G367" s="46" t="s">
        <v>1912</v>
      </c>
      <c r="H367" s="46" t="s">
        <v>1913</v>
      </c>
      <c r="I367" t="s">
        <v>733</v>
      </c>
    </row>
    <row r="368" spans="1:9" ht="12" customHeight="1">
      <c r="A368" s="46" t="s">
        <v>43</v>
      </c>
      <c r="B368" s="46" t="s">
        <v>1035</v>
      </c>
      <c r="C368" s="46" t="s">
        <v>1036</v>
      </c>
      <c r="D368" s="46" t="s">
        <v>1914</v>
      </c>
      <c r="E368" s="46" t="s">
        <v>1915</v>
      </c>
      <c r="F368" s="46" t="s">
        <v>1916</v>
      </c>
      <c r="G368" s="46" t="s">
        <v>1917</v>
      </c>
      <c r="H368" s="46" t="s">
        <v>1918</v>
      </c>
      <c r="I368" t="s">
        <v>1042</v>
      </c>
    </row>
    <row r="369" spans="1:9" ht="12" customHeight="1">
      <c r="A369" s="46" t="s">
        <v>43</v>
      </c>
      <c r="B369" s="46" t="s">
        <v>766</v>
      </c>
      <c r="C369" s="46" t="s">
        <v>767</v>
      </c>
      <c r="D369" s="46" t="s">
        <v>1666</v>
      </c>
      <c r="E369" s="46" t="s">
        <v>1667</v>
      </c>
      <c r="F369" s="46" t="s">
        <v>1919</v>
      </c>
      <c r="G369" s="46" t="s">
        <v>1920</v>
      </c>
      <c r="H369" s="46" t="s">
        <v>1921</v>
      </c>
      <c r="I369" t="s">
        <v>773</v>
      </c>
    </row>
    <row r="370" spans="1:9" ht="12" customHeight="1">
      <c r="A370" s="46" t="s">
        <v>43</v>
      </c>
      <c r="B370" s="46" t="s">
        <v>766</v>
      </c>
      <c r="C370" s="46" t="s">
        <v>767</v>
      </c>
      <c r="D370" s="46" t="s">
        <v>1436</v>
      </c>
      <c r="E370" s="46" t="s">
        <v>1437</v>
      </c>
      <c r="F370" s="46" t="s">
        <v>1922</v>
      </c>
      <c r="G370" s="46" t="s">
        <v>1923</v>
      </c>
      <c r="H370" s="46" t="s">
        <v>1924</v>
      </c>
      <c r="I370" t="s">
        <v>773</v>
      </c>
    </row>
    <row r="371" spans="1:9" ht="12" customHeight="1">
      <c r="A371" s="46" t="s">
        <v>43</v>
      </c>
      <c r="B371" s="46" t="s">
        <v>680</v>
      </c>
      <c r="C371" s="46" t="s">
        <v>681</v>
      </c>
      <c r="D371" s="46" t="s">
        <v>682</v>
      </c>
      <c r="E371" s="46" t="s">
        <v>683</v>
      </c>
      <c r="F371" s="46" t="s">
        <v>1925</v>
      </c>
      <c r="G371" s="46" t="s">
        <v>1926</v>
      </c>
      <c r="H371" s="46" t="s">
        <v>1927</v>
      </c>
      <c r="I371" t="s">
        <v>687</v>
      </c>
    </row>
    <row r="372" spans="1:9" ht="12" customHeight="1">
      <c r="A372" s="46" t="s">
        <v>43</v>
      </c>
      <c r="B372" s="46" t="s">
        <v>634</v>
      </c>
      <c r="C372" s="46" t="s">
        <v>635</v>
      </c>
      <c r="D372" s="46" t="s">
        <v>1030</v>
      </c>
      <c r="E372" s="46" t="s">
        <v>1031</v>
      </c>
      <c r="F372" s="46" t="s">
        <v>1928</v>
      </c>
      <c r="G372" s="46" t="s">
        <v>1929</v>
      </c>
      <c r="H372" s="46" t="s">
        <v>1930</v>
      </c>
      <c r="I372" t="s">
        <v>641</v>
      </c>
    </row>
    <row r="373" spans="1:9" ht="12" customHeight="1">
      <c r="A373" s="46" t="s">
        <v>43</v>
      </c>
      <c r="B373" s="46" t="s">
        <v>427</v>
      </c>
      <c r="C373" s="46" t="s">
        <v>428</v>
      </c>
      <c r="D373" s="46" t="s">
        <v>1931</v>
      </c>
      <c r="E373" s="46" t="s">
        <v>1932</v>
      </c>
      <c r="F373" s="46" t="s">
        <v>1933</v>
      </c>
      <c r="G373" s="46" t="s">
        <v>1934</v>
      </c>
      <c r="H373" s="46" t="s">
        <v>1935</v>
      </c>
      <c r="I373" t="s">
        <v>434</v>
      </c>
    </row>
    <row r="374" spans="1:9" ht="12" customHeight="1">
      <c r="A374" s="46" t="s">
        <v>43</v>
      </c>
      <c r="B374" s="46" t="s">
        <v>594</v>
      </c>
      <c r="C374" s="46" t="s">
        <v>595</v>
      </c>
      <c r="D374" s="46" t="s">
        <v>1936</v>
      </c>
      <c r="E374" s="46" t="s">
        <v>1937</v>
      </c>
      <c r="F374" s="46" t="s">
        <v>1938</v>
      </c>
      <c r="G374" s="46" t="s">
        <v>1939</v>
      </c>
      <c r="H374" s="46" t="s">
        <v>1940</v>
      </c>
      <c r="I374" t="s">
        <v>601</v>
      </c>
    </row>
    <row r="375" spans="1:9" ht="12" customHeight="1">
      <c r="A375" s="46" t="s">
        <v>43</v>
      </c>
      <c r="B375" s="46" t="s">
        <v>913</v>
      </c>
      <c r="C375" s="46" t="s">
        <v>914</v>
      </c>
      <c r="D375" s="46" t="s">
        <v>1941</v>
      </c>
      <c r="E375" s="46" t="s">
        <v>1942</v>
      </c>
      <c r="F375" s="46" t="s">
        <v>1943</v>
      </c>
      <c r="G375" s="46" t="s">
        <v>1944</v>
      </c>
      <c r="H375" s="46" t="s">
        <v>1945</v>
      </c>
      <c r="I375" t="s">
        <v>920</v>
      </c>
    </row>
    <row r="376" spans="1:9" ht="12" customHeight="1">
      <c r="A376" s="46" t="s">
        <v>43</v>
      </c>
      <c r="B376" s="46" t="s">
        <v>524</v>
      </c>
      <c r="C376" s="46" t="s">
        <v>525</v>
      </c>
      <c r="D376" s="46" t="s">
        <v>526</v>
      </c>
      <c r="E376" s="46" t="s">
        <v>527</v>
      </c>
      <c r="F376" s="46" t="s">
        <v>1946</v>
      </c>
      <c r="G376" s="46" t="s">
        <v>1947</v>
      </c>
      <c r="H376" s="46" t="s">
        <v>1948</v>
      </c>
      <c r="I376" t="s">
        <v>531</v>
      </c>
    </row>
    <row r="377" spans="1:9" ht="12" customHeight="1">
      <c r="A377" s="46" t="s">
        <v>43</v>
      </c>
      <c r="B377" s="46" t="s">
        <v>994</v>
      </c>
      <c r="C377" s="46" t="s">
        <v>995</v>
      </c>
      <c r="D377" s="46" t="s">
        <v>1949</v>
      </c>
      <c r="E377" s="46" t="s">
        <v>1950</v>
      </c>
      <c r="F377" s="46" t="s">
        <v>1951</v>
      </c>
      <c r="G377" s="46" t="s">
        <v>1952</v>
      </c>
      <c r="H377" s="46" t="s">
        <v>1953</v>
      </c>
      <c r="I377" t="s">
        <v>1001</v>
      </c>
    </row>
    <row r="378" spans="1:9" ht="12" customHeight="1">
      <c r="A378" s="46" t="s">
        <v>43</v>
      </c>
      <c r="B378" s="46" t="s">
        <v>508</v>
      </c>
      <c r="C378" s="46" t="s">
        <v>509</v>
      </c>
      <c r="D378" s="46" t="s">
        <v>833</v>
      </c>
      <c r="E378" s="46" t="s">
        <v>834</v>
      </c>
      <c r="F378" s="46" t="s">
        <v>1954</v>
      </c>
      <c r="G378" s="46" t="s">
        <v>1955</v>
      </c>
      <c r="H378" s="46" t="s">
        <v>1956</v>
      </c>
      <c r="I378" t="s">
        <v>515</v>
      </c>
    </row>
    <row r="379" spans="1:9" ht="12" customHeight="1">
      <c r="A379" s="46" t="s">
        <v>43</v>
      </c>
      <c r="B379" s="46" t="s">
        <v>766</v>
      </c>
      <c r="C379" s="46" t="s">
        <v>767</v>
      </c>
      <c r="D379" s="46" t="s">
        <v>1957</v>
      </c>
      <c r="E379" s="46" t="s">
        <v>1958</v>
      </c>
      <c r="F379" s="46" t="s">
        <v>1959</v>
      </c>
      <c r="G379" s="46" t="s">
        <v>1960</v>
      </c>
      <c r="H379" s="46" t="s">
        <v>1961</v>
      </c>
      <c r="I379" t="s">
        <v>773</v>
      </c>
    </row>
    <row r="380" spans="1:9" ht="12" customHeight="1">
      <c r="A380" s="46" t="s">
        <v>43</v>
      </c>
      <c r="B380" s="46" t="s">
        <v>559</v>
      </c>
      <c r="C380" s="46" t="s">
        <v>560</v>
      </c>
      <c r="D380" s="46" t="s">
        <v>561</v>
      </c>
      <c r="E380" s="46" t="s">
        <v>562</v>
      </c>
      <c r="F380" s="46" t="s">
        <v>1962</v>
      </c>
      <c r="G380" s="46" t="s">
        <v>1963</v>
      </c>
      <c r="H380" s="46" t="s">
        <v>1964</v>
      </c>
      <c r="I380" t="s">
        <v>566</v>
      </c>
    </row>
    <row r="381" spans="1:9" ht="12" customHeight="1">
      <c r="A381" s="46" t="s">
        <v>43</v>
      </c>
      <c r="B381" s="46" t="s">
        <v>427</v>
      </c>
      <c r="C381" s="46" t="s">
        <v>428</v>
      </c>
      <c r="D381" s="46" t="s">
        <v>1931</v>
      </c>
      <c r="E381" s="46" t="s">
        <v>1932</v>
      </c>
      <c r="F381" s="46" t="s">
        <v>1965</v>
      </c>
      <c r="G381" s="46" t="s">
        <v>1966</v>
      </c>
      <c r="H381" s="46" t="s">
        <v>1967</v>
      </c>
      <c r="I381" t="s">
        <v>434</v>
      </c>
    </row>
    <row r="382" spans="1:9" ht="12" customHeight="1">
      <c r="A382" s="46" t="s">
        <v>43</v>
      </c>
      <c r="B382" s="46" t="s">
        <v>606</v>
      </c>
      <c r="C382" s="46" t="s">
        <v>607</v>
      </c>
      <c r="D382" s="46" t="s">
        <v>606</v>
      </c>
      <c r="E382" s="46" t="s">
        <v>607</v>
      </c>
      <c r="F382" s="46" t="s">
        <v>1968</v>
      </c>
      <c r="G382" s="46" t="s">
        <v>1969</v>
      </c>
      <c r="H382" s="46" t="s">
        <v>1970</v>
      </c>
      <c r="I382" t="s">
        <v>611</v>
      </c>
    </row>
    <row r="383" spans="1:9" ht="12" customHeight="1">
      <c r="A383" s="46" t="s">
        <v>43</v>
      </c>
      <c r="B383" s="46" t="s">
        <v>868</v>
      </c>
      <c r="C383" s="46" t="s">
        <v>869</v>
      </c>
      <c r="D383" s="46" t="s">
        <v>870</v>
      </c>
      <c r="E383" s="46" t="s">
        <v>871</v>
      </c>
      <c r="F383" s="46" t="s">
        <v>1971</v>
      </c>
      <c r="G383" s="46" t="s">
        <v>1972</v>
      </c>
      <c r="H383" s="46" t="s">
        <v>1973</v>
      </c>
      <c r="I383" t="s">
        <v>733</v>
      </c>
    </row>
    <row r="384" spans="1:9" ht="12" customHeight="1">
      <c r="A384" s="46" t="s">
        <v>43</v>
      </c>
      <c r="B384" s="46" t="s">
        <v>766</v>
      </c>
      <c r="C384" s="46" t="s">
        <v>767</v>
      </c>
      <c r="D384" s="46" t="s">
        <v>1441</v>
      </c>
      <c r="E384" s="46" t="s">
        <v>1442</v>
      </c>
      <c r="F384" s="46" t="s">
        <v>1974</v>
      </c>
      <c r="G384" s="46" t="s">
        <v>1975</v>
      </c>
      <c r="H384" s="46" t="s">
        <v>1976</v>
      </c>
      <c r="I384" t="s">
        <v>773</v>
      </c>
    </row>
    <row r="385" spans="1:9" ht="12" customHeight="1">
      <c r="A385" s="46" t="s">
        <v>43</v>
      </c>
      <c r="B385" s="46" t="s">
        <v>484</v>
      </c>
      <c r="C385" s="46" t="s">
        <v>485</v>
      </c>
      <c r="D385" s="46" t="s">
        <v>486</v>
      </c>
      <c r="E385" s="46" t="s">
        <v>487</v>
      </c>
      <c r="F385" s="46" t="s">
        <v>1977</v>
      </c>
      <c r="G385" s="46" t="s">
        <v>1978</v>
      </c>
      <c r="H385" s="46" t="s">
        <v>1979</v>
      </c>
      <c r="I385" t="s">
        <v>590</v>
      </c>
    </row>
    <row r="386" spans="1:9" ht="12" customHeight="1">
      <c r="A386" s="46" t="s">
        <v>43</v>
      </c>
      <c r="B386" s="46" t="s">
        <v>1035</v>
      </c>
      <c r="C386" s="46" t="s">
        <v>1036</v>
      </c>
      <c r="D386" s="46" t="s">
        <v>1037</v>
      </c>
      <c r="E386" s="46" t="s">
        <v>1038</v>
      </c>
      <c r="F386" s="46" t="s">
        <v>1980</v>
      </c>
      <c r="G386" s="46" t="s">
        <v>1981</v>
      </c>
      <c r="H386" s="46" t="s">
        <v>1982</v>
      </c>
      <c r="I386" t="s">
        <v>1042</v>
      </c>
    </row>
    <row r="387" spans="1:9" ht="12" customHeight="1">
      <c r="A387" s="46" t="s">
        <v>43</v>
      </c>
      <c r="B387" s="46" t="s">
        <v>508</v>
      </c>
      <c r="C387" s="46" t="s">
        <v>509</v>
      </c>
      <c r="D387" s="46" t="s">
        <v>1043</v>
      </c>
      <c r="E387" s="46" t="s">
        <v>1044</v>
      </c>
      <c r="F387" s="46" t="s">
        <v>1983</v>
      </c>
      <c r="G387" s="46" t="s">
        <v>1984</v>
      </c>
      <c r="H387" s="46" t="s">
        <v>1985</v>
      </c>
      <c r="I387" t="s">
        <v>515</v>
      </c>
    </row>
    <row r="388" spans="1:9" ht="12" customHeight="1">
      <c r="A388" s="46" t="s">
        <v>43</v>
      </c>
      <c r="B388" s="46" t="s">
        <v>572</v>
      </c>
      <c r="C388" s="46" t="s">
        <v>573</v>
      </c>
      <c r="D388" s="46" t="s">
        <v>574</v>
      </c>
      <c r="E388" s="46" t="s">
        <v>575</v>
      </c>
      <c r="F388" s="46" t="s">
        <v>1986</v>
      </c>
      <c r="G388" s="46" t="s">
        <v>1987</v>
      </c>
      <c r="H388" s="46" t="s">
        <v>1988</v>
      </c>
      <c r="I388" t="s">
        <v>579</v>
      </c>
    </row>
    <row r="389" spans="1:9" ht="12" customHeight="1">
      <c r="A389" s="46" t="s">
        <v>43</v>
      </c>
      <c r="B389" s="46" t="s">
        <v>913</v>
      </c>
      <c r="C389" s="46" t="s">
        <v>914</v>
      </c>
      <c r="D389" s="46" t="s">
        <v>915</v>
      </c>
      <c r="E389" s="46" t="s">
        <v>916</v>
      </c>
      <c r="F389" s="46" t="s">
        <v>1989</v>
      </c>
      <c r="G389" s="46" t="s">
        <v>1990</v>
      </c>
      <c r="H389" s="46" t="s">
        <v>1991</v>
      </c>
      <c r="I389" t="s">
        <v>515</v>
      </c>
    </row>
    <row r="390" spans="1:9" ht="12" customHeight="1">
      <c r="A390" s="46" t="s">
        <v>43</v>
      </c>
      <c r="B390" s="46" t="s">
        <v>594</v>
      </c>
      <c r="C390" s="46" t="s">
        <v>595</v>
      </c>
      <c r="D390" s="46" t="s">
        <v>596</v>
      </c>
      <c r="E390" s="46" t="s">
        <v>597</v>
      </c>
      <c r="F390" s="46" t="s">
        <v>1992</v>
      </c>
      <c r="G390" s="46" t="s">
        <v>1993</v>
      </c>
      <c r="H390" s="46" t="s">
        <v>1994</v>
      </c>
      <c r="I390" t="s">
        <v>601</v>
      </c>
    </row>
    <row r="391" spans="1:9" ht="12" customHeight="1">
      <c r="A391" s="46" t="s">
        <v>43</v>
      </c>
      <c r="B391" s="46" t="s">
        <v>484</v>
      </c>
      <c r="C391" s="46" t="s">
        <v>485</v>
      </c>
      <c r="D391" s="46" t="s">
        <v>891</v>
      </c>
      <c r="E391" s="46" t="s">
        <v>892</v>
      </c>
      <c r="F391" s="46" t="s">
        <v>1995</v>
      </c>
      <c r="G391" s="46" t="s">
        <v>1996</v>
      </c>
      <c r="H391" s="46" t="s">
        <v>1997</v>
      </c>
      <c r="I391" t="s">
        <v>590</v>
      </c>
    </row>
    <row r="392" spans="1:9" ht="12" customHeight="1">
      <c r="A392" s="46" t="s">
        <v>43</v>
      </c>
      <c r="B392" s="46" t="s">
        <v>680</v>
      </c>
      <c r="C392" s="46" t="s">
        <v>681</v>
      </c>
      <c r="D392" s="46" t="s">
        <v>1998</v>
      </c>
      <c r="E392" s="46" t="s">
        <v>1999</v>
      </c>
      <c r="F392" s="46" t="s">
        <v>2000</v>
      </c>
      <c r="G392" s="46" t="s">
        <v>2001</v>
      </c>
      <c r="H392" s="46" t="s">
        <v>2002</v>
      </c>
      <c r="I392" t="s">
        <v>687</v>
      </c>
    </row>
    <row r="393" spans="1:9" ht="12" customHeight="1">
      <c r="A393" s="46" t="s">
        <v>43</v>
      </c>
      <c r="B393" s="46" t="s">
        <v>559</v>
      </c>
      <c r="C393" s="46" t="s">
        <v>560</v>
      </c>
      <c r="D393" s="46" t="s">
        <v>561</v>
      </c>
      <c r="E393" s="46" t="s">
        <v>562</v>
      </c>
      <c r="F393" s="46" t="s">
        <v>2003</v>
      </c>
      <c r="G393" s="46" t="s">
        <v>2004</v>
      </c>
      <c r="H393" s="46" t="s">
        <v>2005</v>
      </c>
      <c r="I393" t="s">
        <v>733</v>
      </c>
    </row>
    <row r="394" spans="1:9" ht="12" customHeight="1">
      <c r="A394" s="46" t="s">
        <v>43</v>
      </c>
      <c r="B394" s="46" t="s">
        <v>744</v>
      </c>
      <c r="C394" s="46" t="s">
        <v>745</v>
      </c>
      <c r="D394" s="46" t="s">
        <v>746</v>
      </c>
      <c r="E394" s="46" t="s">
        <v>747</v>
      </c>
      <c r="F394" s="46" t="s">
        <v>2006</v>
      </c>
      <c r="G394" s="46" t="s">
        <v>2007</v>
      </c>
      <c r="H394" s="46" t="s">
        <v>2008</v>
      </c>
      <c r="I394" t="s">
        <v>879</v>
      </c>
    </row>
    <row r="395" spans="1:9" ht="12" customHeight="1">
      <c r="A395" s="46" t="s">
        <v>43</v>
      </c>
      <c r="B395" s="46" t="s">
        <v>669</v>
      </c>
      <c r="C395" s="46" t="s">
        <v>670</v>
      </c>
      <c r="D395" s="46" t="s">
        <v>2009</v>
      </c>
      <c r="E395" s="46" t="s">
        <v>2010</v>
      </c>
      <c r="F395" s="46" t="s">
        <v>2011</v>
      </c>
      <c r="G395" s="46" t="s">
        <v>2012</v>
      </c>
      <c r="H395" s="46" t="s">
        <v>2013</v>
      </c>
      <c r="I395" t="s">
        <v>676</v>
      </c>
    </row>
    <row r="396" spans="1:9" ht="12" customHeight="1">
      <c r="A396" s="46" t="s">
        <v>43</v>
      </c>
      <c r="B396" s="46" t="s">
        <v>669</v>
      </c>
      <c r="C396" s="46" t="s">
        <v>670</v>
      </c>
      <c r="D396" s="46" t="s">
        <v>2014</v>
      </c>
      <c r="E396" s="46" t="s">
        <v>2015</v>
      </c>
      <c r="F396" s="46" t="s">
        <v>2016</v>
      </c>
      <c r="G396" s="46" t="s">
        <v>2017</v>
      </c>
      <c r="H396" s="46" t="s">
        <v>2018</v>
      </c>
      <c r="I396" t="s">
        <v>676</v>
      </c>
    </row>
    <row r="397" spans="1:9" ht="12" customHeight="1">
      <c r="A397" s="46" t="s">
        <v>43</v>
      </c>
      <c r="B397" s="46" t="s">
        <v>508</v>
      </c>
      <c r="C397" s="46" t="s">
        <v>509</v>
      </c>
      <c r="D397" s="46" t="s">
        <v>2019</v>
      </c>
      <c r="E397" s="46" t="s">
        <v>2020</v>
      </c>
      <c r="F397" s="46" t="s">
        <v>2021</v>
      </c>
      <c r="G397" s="46" t="s">
        <v>2022</v>
      </c>
      <c r="H397" s="46" t="s">
        <v>2023</v>
      </c>
      <c r="I397" t="s">
        <v>515</v>
      </c>
    </row>
    <row r="398" spans="1:9" ht="12" customHeight="1">
      <c r="A398" s="46" t="s">
        <v>43</v>
      </c>
      <c r="B398" s="46" t="s">
        <v>766</v>
      </c>
      <c r="C398" s="46" t="s">
        <v>767</v>
      </c>
      <c r="D398" s="46" t="s">
        <v>1687</v>
      </c>
      <c r="E398" s="46" t="s">
        <v>1688</v>
      </c>
      <c r="F398" s="46" t="s">
        <v>2024</v>
      </c>
      <c r="G398" s="46" t="s">
        <v>2025</v>
      </c>
      <c r="H398" s="46" t="s">
        <v>2026</v>
      </c>
      <c r="I398" t="s">
        <v>773</v>
      </c>
    </row>
    <row r="399" spans="1:9" ht="12" customHeight="1">
      <c r="A399" s="46" t="s">
        <v>43</v>
      </c>
      <c r="B399" s="46" t="s">
        <v>1075</v>
      </c>
      <c r="C399" s="46" t="s">
        <v>1076</v>
      </c>
      <c r="D399" s="46" t="s">
        <v>2027</v>
      </c>
      <c r="E399" s="46" t="s">
        <v>2028</v>
      </c>
      <c r="F399" s="46" t="s">
        <v>2029</v>
      </c>
      <c r="G399" s="46" t="s">
        <v>2030</v>
      </c>
      <c r="H399" s="46" t="s">
        <v>2031</v>
      </c>
      <c r="I399" t="s">
        <v>1082</v>
      </c>
    </row>
    <row r="400" spans="1:9" ht="12" customHeight="1">
      <c r="A400" s="46" t="s">
        <v>43</v>
      </c>
      <c r="B400" s="46" t="s">
        <v>80</v>
      </c>
      <c r="C400" s="46" t="s">
        <v>82</v>
      </c>
      <c r="D400" s="46" t="s">
        <v>80</v>
      </c>
      <c r="E400" s="46" t="s">
        <v>82</v>
      </c>
      <c r="F400" s="46" t="s">
        <v>2032</v>
      </c>
      <c r="G400" s="46" t="s">
        <v>2033</v>
      </c>
      <c r="H400" s="46" t="s">
        <v>2034</v>
      </c>
      <c r="I400" t="s">
        <v>63</v>
      </c>
    </row>
    <row r="401" spans="1:9" ht="12" customHeight="1">
      <c r="A401" s="46" t="s">
        <v>43</v>
      </c>
      <c r="B401" s="46" t="s">
        <v>546</v>
      </c>
      <c r="C401" s="46" t="s">
        <v>547</v>
      </c>
      <c r="D401" s="46" t="s">
        <v>2035</v>
      </c>
      <c r="E401" s="46" t="s">
        <v>2036</v>
      </c>
      <c r="F401" s="46" t="s">
        <v>2037</v>
      </c>
      <c r="G401" s="46" t="s">
        <v>2038</v>
      </c>
      <c r="H401" s="46" t="s">
        <v>2039</v>
      </c>
      <c r="I401" t="s">
        <v>553</v>
      </c>
    </row>
    <row r="402" spans="1:9" ht="12" customHeight="1">
      <c r="A402" s="46" t="s">
        <v>43</v>
      </c>
      <c r="B402" s="46" t="s">
        <v>1035</v>
      </c>
      <c r="C402" s="46" t="s">
        <v>1036</v>
      </c>
      <c r="D402" s="46" t="s">
        <v>1037</v>
      </c>
      <c r="E402" s="46" t="s">
        <v>1038</v>
      </c>
      <c r="F402" s="46" t="s">
        <v>2040</v>
      </c>
      <c r="G402" s="46" t="s">
        <v>2041</v>
      </c>
      <c r="H402" s="46" t="s">
        <v>2042</v>
      </c>
      <c r="I402" t="s">
        <v>1042</v>
      </c>
    </row>
    <row r="403" spans="1:9" ht="12" customHeight="1">
      <c r="A403" s="46" t="s">
        <v>43</v>
      </c>
      <c r="B403" s="46" t="s">
        <v>500</v>
      </c>
      <c r="C403" s="46" t="s">
        <v>501</v>
      </c>
      <c r="D403" s="46" t="s">
        <v>502</v>
      </c>
      <c r="E403" s="46" t="s">
        <v>503</v>
      </c>
      <c r="F403" s="46" t="s">
        <v>2043</v>
      </c>
      <c r="G403" s="46" t="s">
        <v>2044</v>
      </c>
      <c r="H403" s="46" t="s">
        <v>2045</v>
      </c>
      <c r="I403" t="s">
        <v>507</v>
      </c>
    </row>
    <row r="404" spans="1:9" ht="12" customHeight="1">
      <c r="A404" s="46" t="s">
        <v>43</v>
      </c>
      <c r="B404" s="46" t="s">
        <v>546</v>
      </c>
      <c r="C404" s="46" t="s">
        <v>547</v>
      </c>
      <c r="D404" s="46" t="s">
        <v>2046</v>
      </c>
      <c r="E404" s="46" t="s">
        <v>2047</v>
      </c>
      <c r="F404" s="46" t="s">
        <v>2048</v>
      </c>
      <c r="G404" s="46" t="s">
        <v>2049</v>
      </c>
      <c r="H404" s="46" t="s">
        <v>2050</v>
      </c>
      <c r="I404" t="s">
        <v>553</v>
      </c>
    </row>
    <row r="405" spans="1:9" ht="12" customHeight="1">
      <c r="A405" s="46" t="s">
        <v>43</v>
      </c>
      <c r="B405" s="46" t="s">
        <v>546</v>
      </c>
      <c r="C405" s="46" t="s">
        <v>547</v>
      </c>
      <c r="D405" s="46" t="s">
        <v>2051</v>
      </c>
      <c r="E405" s="46" t="s">
        <v>2052</v>
      </c>
      <c r="F405" s="46" t="s">
        <v>2053</v>
      </c>
      <c r="G405" s="46" t="s">
        <v>2054</v>
      </c>
      <c r="H405" s="46" t="s">
        <v>2055</v>
      </c>
      <c r="I405" t="s">
        <v>553</v>
      </c>
    </row>
    <row r="406" spans="1:9" ht="12" customHeight="1">
      <c r="A406" s="46" t="s">
        <v>43</v>
      </c>
      <c r="B406" s="46" t="s">
        <v>427</v>
      </c>
      <c r="C406" s="46" t="s">
        <v>428</v>
      </c>
      <c r="D406" s="46" t="s">
        <v>883</v>
      </c>
      <c r="E406" s="46" t="s">
        <v>884</v>
      </c>
      <c r="F406" s="46" t="s">
        <v>2056</v>
      </c>
      <c r="G406" s="46" t="s">
        <v>2057</v>
      </c>
      <c r="H406" s="46" t="s">
        <v>2058</v>
      </c>
      <c r="I406" t="s">
        <v>434</v>
      </c>
    </row>
    <row r="407" spans="1:9" ht="12" customHeight="1">
      <c r="A407" s="46" t="s">
        <v>43</v>
      </c>
      <c r="B407" s="46" t="s">
        <v>427</v>
      </c>
      <c r="C407" s="46" t="s">
        <v>428</v>
      </c>
      <c r="D407" s="46" t="s">
        <v>1278</v>
      </c>
      <c r="E407" s="46" t="s">
        <v>1279</v>
      </c>
      <c r="F407" s="46" t="s">
        <v>2059</v>
      </c>
      <c r="G407" s="46" t="s">
        <v>2060</v>
      </c>
      <c r="H407" s="46" t="s">
        <v>2061</v>
      </c>
      <c r="I407" t="s">
        <v>434</v>
      </c>
    </row>
    <row r="408" spans="1:9" ht="12" customHeight="1">
      <c r="A408" s="46" t="s">
        <v>43</v>
      </c>
      <c r="B408" s="46" t="s">
        <v>427</v>
      </c>
      <c r="C408" s="46" t="s">
        <v>428</v>
      </c>
      <c r="D408" s="46" t="s">
        <v>629</v>
      </c>
      <c r="E408" s="46" t="s">
        <v>630</v>
      </c>
      <c r="F408" s="46" t="s">
        <v>2062</v>
      </c>
      <c r="G408" s="46" t="s">
        <v>2063</v>
      </c>
      <c r="H408" s="46" t="s">
        <v>2064</v>
      </c>
      <c r="I408" t="s">
        <v>434</v>
      </c>
    </row>
    <row r="409" spans="1:9" ht="12" customHeight="1">
      <c r="A409" s="46" t="s">
        <v>43</v>
      </c>
      <c r="B409" s="46" t="s">
        <v>427</v>
      </c>
      <c r="C409" s="46" t="s">
        <v>428</v>
      </c>
      <c r="D409" s="46" t="s">
        <v>883</v>
      </c>
      <c r="E409" s="46" t="s">
        <v>884</v>
      </c>
      <c r="F409" s="46" t="s">
        <v>2065</v>
      </c>
      <c r="G409" s="46" t="s">
        <v>2066</v>
      </c>
      <c r="H409" s="46" t="s">
        <v>2067</v>
      </c>
      <c r="I409" t="s">
        <v>434</v>
      </c>
    </row>
    <row r="410" spans="1:9" ht="12" customHeight="1">
      <c r="A410" s="46" t="s">
        <v>43</v>
      </c>
      <c r="B410" s="46" t="s">
        <v>524</v>
      </c>
      <c r="C410" s="46" t="s">
        <v>525</v>
      </c>
      <c r="D410" s="46" t="s">
        <v>2068</v>
      </c>
      <c r="E410" s="46" t="s">
        <v>2069</v>
      </c>
      <c r="F410" s="46" t="s">
        <v>2070</v>
      </c>
      <c r="G410" s="46" t="s">
        <v>2071</v>
      </c>
      <c r="H410" s="46" t="s">
        <v>2072</v>
      </c>
      <c r="I410" t="s">
        <v>531</v>
      </c>
    </row>
    <row r="411" spans="1:9" ht="12" customHeight="1">
      <c r="A411" s="46" t="s">
        <v>43</v>
      </c>
      <c r="B411" s="46" t="s">
        <v>524</v>
      </c>
      <c r="C411" s="46" t="s">
        <v>525</v>
      </c>
      <c r="D411" s="46" t="s">
        <v>2073</v>
      </c>
      <c r="E411" s="46" t="s">
        <v>2074</v>
      </c>
      <c r="F411" s="46" t="s">
        <v>2075</v>
      </c>
      <c r="G411" s="46" t="s">
        <v>2076</v>
      </c>
      <c r="H411" s="46" t="s">
        <v>2077</v>
      </c>
      <c r="I411" t="s">
        <v>531</v>
      </c>
    </row>
    <row r="412" spans="1:9" ht="12" customHeight="1">
      <c r="A412" s="46" t="s">
        <v>43</v>
      </c>
      <c r="B412" s="46" t="s">
        <v>524</v>
      </c>
      <c r="C412" s="46" t="s">
        <v>525</v>
      </c>
      <c r="D412" s="46" t="s">
        <v>2078</v>
      </c>
      <c r="E412" s="46" t="s">
        <v>2079</v>
      </c>
      <c r="F412" s="46" t="s">
        <v>2080</v>
      </c>
      <c r="G412" s="46" t="s">
        <v>2081</v>
      </c>
      <c r="H412" s="46" t="s">
        <v>2082</v>
      </c>
      <c r="I412" t="s">
        <v>531</v>
      </c>
    </row>
    <row r="413" spans="1:9" ht="12" customHeight="1">
      <c r="A413" s="46" t="s">
        <v>43</v>
      </c>
      <c r="B413" s="46" t="s">
        <v>427</v>
      </c>
      <c r="C413" s="46" t="s">
        <v>428</v>
      </c>
      <c r="D413" s="46" t="s">
        <v>2083</v>
      </c>
      <c r="E413" s="46" t="s">
        <v>2084</v>
      </c>
      <c r="F413" s="46" t="s">
        <v>2085</v>
      </c>
      <c r="G413" s="46" t="s">
        <v>2086</v>
      </c>
      <c r="H413" s="46" t="s">
        <v>2087</v>
      </c>
      <c r="I413" t="s">
        <v>434</v>
      </c>
    </row>
    <row r="414" spans="1:9" ht="12" customHeight="1">
      <c r="A414" s="46" t="s">
        <v>43</v>
      </c>
      <c r="B414" s="46" t="s">
        <v>524</v>
      </c>
      <c r="C414" s="46" t="s">
        <v>525</v>
      </c>
      <c r="D414" s="46" t="s">
        <v>2088</v>
      </c>
      <c r="E414" s="46" t="s">
        <v>2089</v>
      </c>
      <c r="F414" s="46" t="s">
        <v>2090</v>
      </c>
      <c r="G414" s="46" t="s">
        <v>2091</v>
      </c>
      <c r="H414" s="46" t="s">
        <v>2092</v>
      </c>
      <c r="I414" t="s">
        <v>531</v>
      </c>
    </row>
    <row r="415" spans="1:9" ht="12" customHeight="1">
      <c r="A415" s="46" t="s">
        <v>43</v>
      </c>
      <c r="B415" s="46" t="s">
        <v>1022</v>
      </c>
      <c r="C415" s="46" t="s">
        <v>1023</v>
      </c>
      <c r="D415" s="46" t="s">
        <v>2093</v>
      </c>
      <c r="E415" s="46" t="s">
        <v>2094</v>
      </c>
      <c r="F415" s="46" t="s">
        <v>2095</v>
      </c>
      <c r="G415" s="46" t="s">
        <v>2096</v>
      </c>
      <c r="H415" s="46" t="s">
        <v>2097</v>
      </c>
      <c r="I415" t="s">
        <v>1029</v>
      </c>
    </row>
    <row r="416" spans="1:9" ht="12" customHeight="1">
      <c r="A416" s="46" t="s">
        <v>43</v>
      </c>
      <c r="B416" s="46" t="s">
        <v>861</v>
      </c>
      <c r="C416" s="46" t="s">
        <v>862</v>
      </c>
      <c r="D416" s="46" t="s">
        <v>1246</v>
      </c>
      <c r="E416" s="46" t="s">
        <v>1247</v>
      </c>
      <c r="F416" s="46" t="s">
        <v>2098</v>
      </c>
      <c r="G416" s="46" t="s">
        <v>2099</v>
      </c>
      <c r="H416" s="46" t="s">
        <v>2100</v>
      </c>
      <c r="I416" t="s">
        <v>1062</v>
      </c>
    </row>
    <row r="417" spans="1:9" ht="12" customHeight="1">
      <c r="A417" s="46" t="s">
        <v>43</v>
      </c>
      <c r="B417" s="46" t="s">
        <v>427</v>
      </c>
      <c r="C417" s="46" t="s">
        <v>428</v>
      </c>
      <c r="D417" s="46" t="s">
        <v>435</v>
      </c>
      <c r="E417" s="46" t="s">
        <v>436</v>
      </c>
      <c r="F417" s="46" t="s">
        <v>2101</v>
      </c>
      <c r="G417" s="46" t="s">
        <v>2102</v>
      </c>
      <c r="H417" s="46" t="s">
        <v>2103</v>
      </c>
      <c r="I417" t="s">
        <v>434</v>
      </c>
    </row>
    <row r="418" spans="1:9" ht="12" customHeight="1">
      <c r="A418" s="46" t="s">
        <v>43</v>
      </c>
      <c r="B418" s="46" t="s">
        <v>427</v>
      </c>
      <c r="C418" s="46" t="s">
        <v>428</v>
      </c>
      <c r="D418" s="46" t="s">
        <v>2083</v>
      </c>
      <c r="E418" s="46" t="s">
        <v>2084</v>
      </c>
      <c r="F418" s="46" t="s">
        <v>2104</v>
      </c>
      <c r="G418" s="46" t="s">
        <v>2105</v>
      </c>
      <c r="H418" s="46" t="s">
        <v>2106</v>
      </c>
      <c r="I418" t="s">
        <v>434</v>
      </c>
    </row>
    <row r="419" spans="1:9" ht="12" customHeight="1">
      <c r="A419" s="46" t="s">
        <v>43</v>
      </c>
      <c r="B419" s="46" t="s">
        <v>559</v>
      </c>
      <c r="C419" s="46" t="s">
        <v>560</v>
      </c>
      <c r="D419" s="46" t="s">
        <v>2107</v>
      </c>
      <c r="E419" s="46" t="s">
        <v>2108</v>
      </c>
      <c r="F419" s="46" t="s">
        <v>2109</v>
      </c>
      <c r="G419" s="46" t="s">
        <v>2110</v>
      </c>
      <c r="H419" s="46" t="s">
        <v>2111</v>
      </c>
      <c r="I419" t="s">
        <v>566</v>
      </c>
    </row>
    <row r="420" spans="1:9" ht="12" customHeight="1">
      <c r="A420" s="46" t="s">
        <v>43</v>
      </c>
      <c r="B420" s="46" t="s">
        <v>427</v>
      </c>
      <c r="C420" s="46" t="s">
        <v>428</v>
      </c>
      <c r="D420" s="46" t="s">
        <v>780</v>
      </c>
      <c r="E420" s="46" t="s">
        <v>781</v>
      </c>
      <c r="F420" s="46" t="s">
        <v>2112</v>
      </c>
      <c r="G420" s="46" t="s">
        <v>2113</v>
      </c>
      <c r="H420" s="46" t="s">
        <v>2114</v>
      </c>
      <c r="I420" t="s">
        <v>434</v>
      </c>
    </row>
    <row r="421" spans="1:9" ht="12" customHeight="1">
      <c r="A421" s="46" t="s">
        <v>43</v>
      </c>
      <c r="B421" s="46" t="s">
        <v>524</v>
      </c>
      <c r="C421" s="46" t="s">
        <v>525</v>
      </c>
      <c r="D421" s="46" t="s">
        <v>2115</v>
      </c>
      <c r="E421" s="46" t="s">
        <v>2116</v>
      </c>
      <c r="F421" s="46" t="s">
        <v>2117</v>
      </c>
      <c r="G421" s="46" t="s">
        <v>2118</v>
      </c>
      <c r="H421" s="46" t="s">
        <v>2119</v>
      </c>
      <c r="I421" t="s">
        <v>531</v>
      </c>
    </row>
    <row r="422" spans="1:9" ht="12" customHeight="1">
      <c r="A422" s="46" t="s">
        <v>43</v>
      </c>
      <c r="B422" s="46" t="s">
        <v>559</v>
      </c>
      <c r="C422" s="46" t="s">
        <v>560</v>
      </c>
      <c r="D422" s="46" t="s">
        <v>2120</v>
      </c>
      <c r="E422" s="46" t="s">
        <v>2121</v>
      </c>
      <c r="F422" s="46" t="s">
        <v>2122</v>
      </c>
      <c r="G422" s="46" t="s">
        <v>2123</v>
      </c>
      <c r="H422" s="46" t="s">
        <v>2124</v>
      </c>
      <c r="I422" t="s">
        <v>566</v>
      </c>
    </row>
    <row r="423" spans="1:9" ht="12" customHeight="1">
      <c r="A423" s="46" t="s">
        <v>43</v>
      </c>
      <c r="B423" s="46" t="s">
        <v>524</v>
      </c>
      <c r="C423" s="46" t="s">
        <v>525</v>
      </c>
      <c r="D423" s="46" t="s">
        <v>2125</v>
      </c>
      <c r="E423" s="46" t="s">
        <v>2126</v>
      </c>
      <c r="F423" s="46" t="s">
        <v>2127</v>
      </c>
      <c r="G423" s="46" t="s">
        <v>2128</v>
      </c>
      <c r="H423" s="46" t="s">
        <v>2129</v>
      </c>
      <c r="I423" t="s">
        <v>531</v>
      </c>
    </row>
    <row r="424" spans="1:9" ht="12" customHeight="1">
      <c r="A424" s="46" t="s">
        <v>43</v>
      </c>
      <c r="B424" s="46" t="s">
        <v>524</v>
      </c>
      <c r="C424" s="46" t="s">
        <v>525</v>
      </c>
      <c r="D424" s="46" t="s">
        <v>2130</v>
      </c>
      <c r="E424" s="46" t="s">
        <v>2131</v>
      </c>
      <c r="F424" s="46" t="s">
        <v>2132</v>
      </c>
      <c r="G424" s="46" t="s">
        <v>2133</v>
      </c>
      <c r="H424" s="46" t="s">
        <v>2134</v>
      </c>
      <c r="I424" t="s">
        <v>531</v>
      </c>
    </row>
    <row r="425" spans="1:9" ht="12" customHeight="1">
      <c r="A425" s="46" t="s">
        <v>43</v>
      </c>
      <c r="B425" s="46" t="s">
        <v>524</v>
      </c>
      <c r="C425" s="46" t="s">
        <v>525</v>
      </c>
      <c r="D425" s="46" t="s">
        <v>2135</v>
      </c>
      <c r="E425" s="46" t="s">
        <v>2136</v>
      </c>
      <c r="F425" s="46" t="s">
        <v>2137</v>
      </c>
      <c r="G425" s="46" t="s">
        <v>2138</v>
      </c>
      <c r="H425" s="46" t="s">
        <v>2139</v>
      </c>
      <c r="I425" t="s">
        <v>531</v>
      </c>
    </row>
    <row r="426" spans="1:9" ht="12" customHeight="1">
      <c r="A426" s="46" t="s">
        <v>43</v>
      </c>
      <c r="B426" s="46" t="s">
        <v>1086</v>
      </c>
      <c r="C426" s="46" t="s">
        <v>1087</v>
      </c>
      <c r="D426" s="46" t="s">
        <v>2140</v>
      </c>
      <c r="E426" s="46" t="s">
        <v>2141</v>
      </c>
      <c r="F426" s="46" t="s">
        <v>2142</v>
      </c>
      <c r="G426" s="46" t="s">
        <v>2143</v>
      </c>
      <c r="H426" s="46" t="s">
        <v>2144</v>
      </c>
      <c r="I426" t="s">
        <v>1093</v>
      </c>
    </row>
    <row r="427" spans="1:9" ht="12" customHeight="1">
      <c r="A427" s="46" t="s">
        <v>43</v>
      </c>
      <c r="B427" s="46" t="s">
        <v>427</v>
      </c>
      <c r="C427" s="46" t="s">
        <v>428</v>
      </c>
      <c r="D427" s="46" t="s">
        <v>2145</v>
      </c>
      <c r="E427" s="46" t="s">
        <v>2146</v>
      </c>
      <c r="F427" s="46" t="s">
        <v>2147</v>
      </c>
      <c r="G427" s="46" t="s">
        <v>2148</v>
      </c>
      <c r="H427" s="46" t="s">
        <v>2149</v>
      </c>
      <c r="I427" t="s">
        <v>434</v>
      </c>
    </row>
    <row r="428" spans="1:9" ht="12" customHeight="1">
      <c r="A428" s="46" t="s">
        <v>43</v>
      </c>
      <c r="B428" s="46" t="s">
        <v>524</v>
      </c>
      <c r="C428" s="46" t="s">
        <v>525</v>
      </c>
      <c r="D428" s="46" t="s">
        <v>1167</v>
      </c>
      <c r="E428" s="46" t="s">
        <v>1168</v>
      </c>
      <c r="F428" s="46" t="s">
        <v>2150</v>
      </c>
      <c r="G428" s="46" t="s">
        <v>2151</v>
      </c>
      <c r="H428" s="46" t="s">
        <v>2152</v>
      </c>
      <c r="I428" t="s">
        <v>531</v>
      </c>
    </row>
    <row r="429" spans="1:9" ht="12" customHeight="1">
      <c r="A429" s="46" t="s">
        <v>43</v>
      </c>
      <c r="B429" s="46" t="s">
        <v>524</v>
      </c>
      <c r="C429" s="46" t="s">
        <v>525</v>
      </c>
      <c r="D429" s="46" t="s">
        <v>2153</v>
      </c>
      <c r="E429" s="46" t="s">
        <v>2154</v>
      </c>
      <c r="F429" s="46" t="s">
        <v>2155</v>
      </c>
      <c r="G429" s="46" t="s">
        <v>2156</v>
      </c>
      <c r="H429" s="46" t="s">
        <v>2157</v>
      </c>
      <c r="I429" t="s">
        <v>531</v>
      </c>
    </row>
    <row r="430" spans="1:9" ht="12" customHeight="1">
      <c r="A430" s="46" t="s">
        <v>43</v>
      </c>
      <c r="B430" s="46" t="s">
        <v>524</v>
      </c>
      <c r="C430" s="46" t="s">
        <v>525</v>
      </c>
      <c r="D430" s="46" t="s">
        <v>2158</v>
      </c>
      <c r="E430" s="46" t="s">
        <v>2159</v>
      </c>
      <c r="F430" s="46" t="s">
        <v>2160</v>
      </c>
      <c r="G430" s="46" t="s">
        <v>2161</v>
      </c>
      <c r="H430" s="46" t="s">
        <v>2162</v>
      </c>
      <c r="I430" t="s">
        <v>531</v>
      </c>
    </row>
    <row r="431" spans="1:9" ht="12" customHeight="1">
      <c r="A431" s="46" t="s">
        <v>43</v>
      </c>
      <c r="B431" s="46" t="s">
        <v>524</v>
      </c>
      <c r="C431" s="46" t="s">
        <v>525</v>
      </c>
      <c r="D431" s="46" t="s">
        <v>2163</v>
      </c>
      <c r="E431" s="46" t="s">
        <v>2164</v>
      </c>
      <c r="F431" s="46" t="s">
        <v>2165</v>
      </c>
      <c r="G431" s="46" t="s">
        <v>2166</v>
      </c>
      <c r="H431" s="46" t="s">
        <v>2167</v>
      </c>
      <c r="I431" t="s">
        <v>531</v>
      </c>
    </row>
    <row r="432" spans="1:9" ht="12" customHeight="1">
      <c r="A432" s="46" t="s">
        <v>43</v>
      </c>
      <c r="B432" s="46" t="s">
        <v>766</v>
      </c>
      <c r="C432" s="46" t="s">
        <v>767</v>
      </c>
      <c r="D432" s="46" t="s">
        <v>768</v>
      </c>
      <c r="E432" s="46" t="s">
        <v>769</v>
      </c>
      <c r="F432" s="46" t="s">
        <v>2168</v>
      </c>
      <c r="G432" s="46" t="s">
        <v>2169</v>
      </c>
      <c r="H432" s="46" t="s">
        <v>2170</v>
      </c>
      <c r="I432" t="s">
        <v>773</v>
      </c>
    </row>
    <row r="433" spans="1:9" ht="12" customHeight="1">
      <c r="A433" s="46" t="s">
        <v>43</v>
      </c>
      <c r="B433" s="46" t="s">
        <v>913</v>
      </c>
      <c r="C433" s="46" t="s">
        <v>914</v>
      </c>
      <c r="D433" s="46" t="s">
        <v>2171</v>
      </c>
      <c r="E433" s="46" t="s">
        <v>2172</v>
      </c>
      <c r="F433" s="46" t="s">
        <v>2173</v>
      </c>
      <c r="G433" s="46" t="s">
        <v>2174</v>
      </c>
      <c r="H433" s="46" t="s">
        <v>2175</v>
      </c>
      <c r="I433" t="s">
        <v>920</v>
      </c>
    </row>
    <row r="434" spans="1:9" ht="12" customHeight="1">
      <c r="A434" s="46" t="s">
        <v>43</v>
      </c>
      <c r="B434" s="46" t="s">
        <v>524</v>
      </c>
      <c r="C434" s="46" t="s">
        <v>525</v>
      </c>
      <c r="D434" s="46" t="s">
        <v>2176</v>
      </c>
      <c r="E434" s="46" t="s">
        <v>2177</v>
      </c>
      <c r="F434" s="46" t="s">
        <v>2178</v>
      </c>
      <c r="G434" s="46" t="s">
        <v>2179</v>
      </c>
      <c r="H434" s="46" t="s">
        <v>2180</v>
      </c>
      <c r="I434" t="s">
        <v>531</v>
      </c>
    </row>
    <row r="435" spans="1:9" ht="12" customHeight="1">
      <c r="A435" s="46" t="s">
        <v>43</v>
      </c>
      <c r="B435" s="46" t="s">
        <v>427</v>
      </c>
      <c r="C435" s="46" t="s">
        <v>428</v>
      </c>
      <c r="D435" s="46" t="s">
        <v>2181</v>
      </c>
      <c r="E435" s="46" t="s">
        <v>2182</v>
      </c>
      <c r="F435" s="46" t="s">
        <v>2183</v>
      </c>
      <c r="G435" s="46" t="s">
        <v>2184</v>
      </c>
      <c r="H435" s="46" t="s">
        <v>2185</v>
      </c>
      <c r="I435" t="s">
        <v>434</v>
      </c>
    </row>
    <row r="436" spans="1:9" ht="12" customHeight="1">
      <c r="A436" s="46" t="s">
        <v>43</v>
      </c>
      <c r="B436" s="46" t="s">
        <v>572</v>
      </c>
      <c r="C436" s="46" t="s">
        <v>573</v>
      </c>
      <c r="D436" s="46" t="s">
        <v>2186</v>
      </c>
      <c r="E436" s="46" t="s">
        <v>2187</v>
      </c>
      <c r="F436" s="46" t="s">
        <v>2188</v>
      </c>
      <c r="G436" s="46" t="s">
        <v>2189</v>
      </c>
      <c r="H436" s="46" t="s">
        <v>2190</v>
      </c>
      <c r="I436" t="s">
        <v>579</v>
      </c>
    </row>
    <row r="437" spans="1:9" ht="12" customHeight="1">
      <c r="A437" s="46" t="s">
        <v>43</v>
      </c>
      <c r="B437" s="46" t="s">
        <v>788</v>
      </c>
      <c r="C437" s="46" t="s">
        <v>789</v>
      </c>
      <c r="D437" s="46" t="s">
        <v>2027</v>
      </c>
      <c r="E437" s="46" t="s">
        <v>2191</v>
      </c>
      <c r="F437" s="46" t="s">
        <v>2192</v>
      </c>
      <c r="G437" s="46" t="s">
        <v>2193</v>
      </c>
      <c r="H437" s="46" t="s">
        <v>2194</v>
      </c>
      <c r="I437" t="s">
        <v>844</v>
      </c>
    </row>
    <row r="438" spans="1:9" ht="12" customHeight="1">
      <c r="A438" s="46" t="s">
        <v>43</v>
      </c>
      <c r="B438" s="46" t="s">
        <v>788</v>
      </c>
      <c r="C438" s="46" t="s">
        <v>789</v>
      </c>
      <c r="D438" s="46" t="s">
        <v>790</v>
      </c>
      <c r="E438" s="46" t="s">
        <v>791</v>
      </c>
      <c r="F438" s="46" t="s">
        <v>2195</v>
      </c>
      <c r="G438" s="46" t="s">
        <v>2196</v>
      </c>
      <c r="H438" s="46" t="s">
        <v>2197</v>
      </c>
      <c r="I438" t="s">
        <v>844</v>
      </c>
    </row>
    <row r="439" spans="1:9" ht="12" customHeight="1">
      <c r="A439" s="46" t="s">
        <v>43</v>
      </c>
      <c r="B439" s="46" t="s">
        <v>1022</v>
      </c>
      <c r="C439" s="46" t="s">
        <v>1023</v>
      </c>
      <c r="D439" s="46" t="s">
        <v>1024</v>
      </c>
      <c r="E439" s="46" t="s">
        <v>1025</v>
      </c>
      <c r="F439" s="46" t="s">
        <v>2198</v>
      </c>
      <c r="G439" s="46" t="s">
        <v>2199</v>
      </c>
      <c r="H439" s="46" t="s">
        <v>2200</v>
      </c>
      <c r="I439" t="s">
        <v>1029</v>
      </c>
    </row>
    <row r="440" spans="1:9" ht="12" customHeight="1">
      <c r="A440" s="46" t="s">
        <v>43</v>
      </c>
      <c r="B440" s="46" t="s">
        <v>467</v>
      </c>
      <c r="C440" s="46" t="s">
        <v>468</v>
      </c>
      <c r="D440" s="46" t="s">
        <v>2201</v>
      </c>
      <c r="E440" s="46" t="s">
        <v>2202</v>
      </c>
      <c r="F440" s="46" t="s">
        <v>2203</v>
      </c>
      <c r="G440" s="46" t="s">
        <v>2204</v>
      </c>
      <c r="H440" s="46" t="s">
        <v>2205</v>
      </c>
      <c r="I440" t="s">
        <v>474</v>
      </c>
    </row>
    <row r="441" spans="1:9" ht="12" customHeight="1">
      <c r="A441" s="46" t="s">
        <v>43</v>
      </c>
      <c r="B441" s="46" t="s">
        <v>634</v>
      </c>
      <c r="C441" s="46" t="s">
        <v>635</v>
      </c>
      <c r="D441" s="46" t="s">
        <v>2206</v>
      </c>
      <c r="E441" s="46" t="s">
        <v>2207</v>
      </c>
      <c r="F441" s="46" t="s">
        <v>2208</v>
      </c>
      <c r="G441" s="46" t="s">
        <v>2209</v>
      </c>
      <c r="H441" s="46" t="s">
        <v>2210</v>
      </c>
      <c r="I441" t="s">
        <v>641</v>
      </c>
    </row>
    <row r="442" spans="1:9" ht="12" customHeight="1">
      <c r="A442" s="46" t="s">
        <v>43</v>
      </c>
      <c r="B442" s="46" t="s">
        <v>634</v>
      </c>
      <c r="C442" s="46" t="s">
        <v>635</v>
      </c>
      <c r="D442" s="46" t="s">
        <v>2211</v>
      </c>
      <c r="E442" s="46" t="s">
        <v>2212</v>
      </c>
      <c r="F442" s="46" t="s">
        <v>2213</v>
      </c>
      <c r="G442" s="46" t="s">
        <v>2214</v>
      </c>
      <c r="H442" s="46" t="s">
        <v>2215</v>
      </c>
      <c r="I442" t="s">
        <v>641</v>
      </c>
    </row>
    <row r="443" spans="1:9" ht="12" customHeight="1">
      <c r="A443" s="46" t="s">
        <v>43</v>
      </c>
      <c r="B443" s="46" t="s">
        <v>634</v>
      </c>
      <c r="C443" s="46" t="s">
        <v>635</v>
      </c>
      <c r="D443" s="46" t="s">
        <v>2216</v>
      </c>
      <c r="E443" s="46" t="s">
        <v>2217</v>
      </c>
      <c r="F443" s="46" t="s">
        <v>2218</v>
      </c>
      <c r="G443" s="46" t="s">
        <v>2219</v>
      </c>
      <c r="H443" s="46" t="s">
        <v>2220</v>
      </c>
      <c r="I443" t="s">
        <v>641</v>
      </c>
    </row>
    <row r="444" spans="1:9" ht="12" customHeight="1">
      <c r="A444" s="46" t="s">
        <v>43</v>
      </c>
      <c r="B444" s="46" t="s">
        <v>634</v>
      </c>
      <c r="C444" s="46" t="s">
        <v>635</v>
      </c>
      <c r="D444" s="46" t="s">
        <v>636</v>
      </c>
      <c r="E444" s="46" t="s">
        <v>637</v>
      </c>
      <c r="F444" s="46" t="s">
        <v>2221</v>
      </c>
      <c r="G444" s="46" t="s">
        <v>2222</v>
      </c>
      <c r="H444" s="46" t="s">
        <v>2223</v>
      </c>
      <c r="I444" t="s">
        <v>641</v>
      </c>
    </row>
    <row r="445" spans="1:9" ht="12" customHeight="1">
      <c r="A445" s="46" t="s">
        <v>43</v>
      </c>
      <c r="B445" s="46" t="s">
        <v>634</v>
      </c>
      <c r="C445" s="46" t="s">
        <v>635</v>
      </c>
      <c r="D445" s="46" t="s">
        <v>2224</v>
      </c>
      <c r="E445" s="46" t="s">
        <v>2225</v>
      </c>
      <c r="F445" s="46" t="s">
        <v>2226</v>
      </c>
      <c r="G445" s="46" t="s">
        <v>2227</v>
      </c>
      <c r="H445" s="46" t="s">
        <v>2228</v>
      </c>
      <c r="I445" t="s">
        <v>641</v>
      </c>
    </row>
    <row r="446" spans="1:9" ht="12" customHeight="1">
      <c r="A446" s="46" t="s">
        <v>43</v>
      </c>
      <c r="B446" s="46" t="s">
        <v>680</v>
      </c>
      <c r="C446" s="46" t="s">
        <v>681</v>
      </c>
      <c r="D446" s="46" t="s">
        <v>1005</v>
      </c>
      <c r="E446" s="46" t="s">
        <v>1006</v>
      </c>
      <c r="F446" s="46" t="s">
        <v>2229</v>
      </c>
      <c r="G446" s="46" t="s">
        <v>2230</v>
      </c>
      <c r="H446" s="46" t="s">
        <v>2231</v>
      </c>
      <c r="I446" t="s">
        <v>687</v>
      </c>
    </row>
    <row r="447" spans="1:9" ht="12" customHeight="1">
      <c r="A447" s="46" t="s">
        <v>43</v>
      </c>
      <c r="B447" s="46" t="s">
        <v>546</v>
      </c>
      <c r="C447" s="46" t="s">
        <v>547</v>
      </c>
      <c r="D447" s="46" t="s">
        <v>1175</v>
      </c>
      <c r="E447" s="46" t="s">
        <v>2232</v>
      </c>
      <c r="F447" s="46" t="s">
        <v>2233</v>
      </c>
      <c r="G447" s="46" t="s">
        <v>2234</v>
      </c>
      <c r="H447" s="46" t="s">
        <v>2235</v>
      </c>
      <c r="I447" t="s">
        <v>553</v>
      </c>
    </row>
    <row r="448" spans="1:9" ht="12" customHeight="1">
      <c r="A448" s="46" t="s">
        <v>43</v>
      </c>
      <c r="B448" s="46" t="s">
        <v>766</v>
      </c>
      <c r="C448" s="46" t="s">
        <v>767</v>
      </c>
      <c r="D448" s="46" t="s">
        <v>1650</v>
      </c>
      <c r="E448" s="46" t="s">
        <v>1651</v>
      </c>
      <c r="F448" s="46" t="s">
        <v>2236</v>
      </c>
      <c r="G448" s="46" t="s">
        <v>2237</v>
      </c>
      <c r="H448" s="46" t="s">
        <v>2238</v>
      </c>
      <c r="I448" t="s">
        <v>773</v>
      </c>
    </row>
    <row r="449" spans="1:9" ht="12" customHeight="1">
      <c r="A449" s="46" t="s">
        <v>43</v>
      </c>
      <c r="B449" s="46" t="s">
        <v>861</v>
      </c>
      <c r="C449" s="46" t="s">
        <v>862</v>
      </c>
      <c r="D449" s="46" t="s">
        <v>2239</v>
      </c>
      <c r="E449" s="46" t="s">
        <v>2240</v>
      </c>
      <c r="F449" s="46" t="s">
        <v>2241</v>
      </c>
      <c r="G449" s="46" t="s">
        <v>2242</v>
      </c>
      <c r="H449" s="46" t="s">
        <v>2243</v>
      </c>
      <c r="I449" t="s">
        <v>1062</v>
      </c>
    </row>
    <row r="450" spans="1:9" ht="12" customHeight="1">
      <c r="A450" s="46" t="s">
        <v>43</v>
      </c>
      <c r="B450" s="46" t="s">
        <v>427</v>
      </c>
      <c r="C450" s="46" t="s">
        <v>428</v>
      </c>
      <c r="D450" s="46" t="s">
        <v>429</v>
      </c>
      <c r="E450" s="46" t="s">
        <v>430</v>
      </c>
      <c r="F450" s="46" t="s">
        <v>2244</v>
      </c>
      <c r="G450" s="46" t="s">
        <v>2245</v>
      </c>
      <c r="H450" s="46" t="s">
        <v>2246</v>
      </c>
      <c r="I450" t="s">
        <v>434</v>
      </c>
    </row>
    <row r="451" spans="1:9" ht="12" customHeight="1">
      <c r="A451" s="46" t="s">
        <v>43</v>
      </c>
      <c r="B451" s="46" t="s">
        <v>546</v>
      </c>
      <c r="C451" s="46" t="s">
        <v>547</v>
      </c>
      <c r="D451" s="46" t="s">
        <v>1295</v>
      </c>
      <c r="E451" s="46" t="s">
        <v>1296</v>
      </c>
      <c r="F451" s="46" t="s">
        <v>2247</v>
      </c>
      <c r="G451" s="46" t="s">
        <v>2248</v>
      </c>
      <c r="H451" s="46" t="s">
        <v>2249</v>
      </c>
      <c r="I451" t="s">
        <v>553</v>
      </c>
    </row>
    <row r="452" spans="1:9" ht="12" customHeight="1">
      <c r="A452" s="46" t="s">
        <v>43</v>
      </c>
      <c r="B452" s="46" t="s">
        <v>80</v>
      </c>
      <c r="C452" s="46" t="s">
        <v>82</v>
      </c>
      <c r="D452" s="46" t="s">
        <v>80</v>
      </c>
      <c r="E452" s="46" t="s">
        <v>82</v>
      </c>
      <c r="F452" s="46" t="s">
        <v>2250</v>
      </c>
      <c r="G452" s="46" t="s">
        <v>2251</v>
      </c>
      <c r="H452" s="46" t="s">
        <v>2252</v>
      </c>
      <c r="I452" t="s">
        <v>495</v>
      </c>
    </row>
    <row r="453" spans="1:9" ht="12" customHeight="1">
      <c r="A453" s="46" t="s">
        <v>43</v>
      </c>
      <c r="B453" s="46" t="s">
        <v>994</v>
      </c>
      <c r="C453" s="46" t="s">
        <v>995</v>
      </c>
      <c r="D453" s="46" t="s">
        <v>996</v>
      </c>
      <c r="E453" s="46" t="s">
        <v>997</v>
      </c>
      <c r="F453" s="46" t="s">
        <v>2253</v>
      </c>
      <c r="G453" s="46" t="s">
        <v>2254</v>
      </c>
      <c r="H453" s="46" t="s">
        <v>2255</v>
      </c>
      <c r="I453" t="s">
        <v>1001</v>
      </c>
    </row>
    <row r="454" spans="1:9" ht="12" customHeight="1">
      <c r="A454" s="46" t="s">
        <v>43</v>
      </c>
      <c r="B454" s="46" t="s">
        <v>1048</v>
      </c>
      <c r="C454" s="46" t="s">
        <v>1049</v>
      </c>
      <c r="D454" s="46" t="s">
        <v>1048</v>
      </c>
      <c r="E454" s="46" t="s">
        <v>1049</v>
      </c>
      <c r="F454" s="46" t="s">
        <v>2256</v>
      </c>
      <c r="G454" s="46" t="s">
        <v>2257</v>
      </c>
      <c r="H454" s="46" t="s">
        <v>2258</v>
      </c>
      <c r="I454" t="s">
        <v>434</v>
      </c>
    </row>
    <row r="455" spans="1:9" ht="12" customHeight="1">
      <c r="A455" s="46" t="s">
        <v>43</v>
      </c>
      <c r="B455" s="46" t="s">
        <v>427</v>
      </c>
      <c r="C455" s="46" t="s">
        <v>428</v>
      </c>
      <c r="D455" s="46" t="s">
        <v>2259</v>
      </c>
      <c r="E455" s="46" t="s">
        <v>2260</v>
      </c>
      <c r="F455" s="46" t="s">
        <v>2261</v>
      </c>
      <c r="G455" s="46" t="s">
        <v>2262</v>
      </c>
      <c r="H455" s="46" t="s">
        <v>2263</v>
      </c>
      <c r="I455" t="s">
        <v>434</v>
      </c>
    </row>
    <row r="456" spans="1:9" ht="12" customHeight="1">
      <c r="A456" s="46" t="s">
        <v>43</v>
      </c>
      <c r="B456" s="46" t="s">
        <v>845</v>
      </c>
      <c r="C456" s="46" t="s">
        <v>846</v>
      </c>
      <c r="D456" s="46" t="s">
        <v>2264</v>
      </c>
      <c r="E456" s="46" t="s">
        <v>2265</v>
      </c>
      <c r="F456" s="46" t="s">
        <v>2266</v>
      </c>
      <c r="G456" s="46" t="s">
        <v>2267</v>
      </c>
      <c r="H456" s="46" t="s">
        <v>2268</v>
      </c>
      <c r="I456" t="s">
        <v>852</v>
      </c>
    </row>
    <row r="457" spans="1:9" ht="12" customHeight="1">
      <c r="A457" s="46" t="s">
        <v>43</v>
      </c>
      <c r="B457" s="46" t="s">
        <v>80</v>
      </c>
      <c r="C457" s="46" t="s">
        <v>82</v>
      </c>
      <c r="D457" s="46" t="s">
        <v>80</v>
      </c>
      <c r="E457" s="46" t="s">
        <v>82</v>
      </c>
      <c r="F457" s="46" t="s">
        <v>2269</v>
      </c>
      <c r="G457" s="46" t="s">
        <v>2270</v>
      </c>
      <c r="H457" s="46" t="s">
        <v>2271</v>
      </c>
      <c r="I457" t="s">
        <v>535</v>
      </c>
    </row>
    <row r="458" spans="1:9" ht="12" customHeight="1">
      <c r="A458" s="46" t="s">
        <v>43</v>
      </c>
      <c r="B458" s="46" t="s">
        <v>80</v>
      </c>
      <c r="C458" s="46" t="s">
        <v>82</v>
      </c>
      <c r="D458" s="46" t="s">
        <v>80</v>
      </c>
      <c r="E458" s="46" t="s">
        <v>82</v>
      </c>
      <c r="F458" s="46" t="s">
        <v>2272</v>
      </c>
      <c r="G458" s="46" t="s">
        <v>2273</v>
      </c>
      <c r="H458" s="46" t="s">
        <v>2274</v>
      </c>
      <c r="I458" t="s">
        <v>822</v>
      </c>
    </row>
    <row r="459" spans="1:9" ht="12" customHeight="1">
      <c r="A459" s="46" t="s">
        <v>43</v>
      </c>
      <c r="B459" s="46" t="s">
        <v>80</v>
      </c>
      <c r="C459" s="46" t="s">
        <v>82</v>
      </c>
      <c r="D459" s="46" t="s">
        <v>80</v>
      </c>
      <c r="E459" s="46" t="s">
        <v>82</v>
      </c>
      <c r="F459" s="46" t="s">
        <v>2275</v>
      </c>
      <c r="G459" s="46" t="s">
        <v>2276</v>
      </c>
      <c r="H459" s="46" t="s">
        <v>2277</v>
      </c>
      <c r="I459" t="s">
        <v>733</v>
      </c>
    </row>
    <row r="460" spans="1:9" ht="12" customHeight="1">
      <c r="A460" s="46" t="s">
        <v>43</v>
      </c>
      <c r="B460" s="46" t="s">
        <v>80</v>
      </c>
      <c r="C460" s="46" t="s">
        <v>82</v>
      </c>
      <c r="D460" s="46" t="s">
        <v>80</v>
      </c>
      <c r="E460" s="46" t="s">
        <v>82</v>
      </c>
      <c r="F460" s="46" t="s">
        <v>2278</v>
      </c>
      <c r="G460" s="46" t="s">
        <v>2279</v>
      </c>
      <c r="H460" s="46" t="s">
        <v>2280</v>
      </c>
      <c r="I460" t="s">
        <v>2281</v>
      </c>
    </row>
    <row r="461" spans="1:9" ht="12" customHeight="1">
      <c r="A461" s="46" t="s">
        <v>43</v>
      </c>
      <c r="B461" s="46" t="s">
        <v>80</v>
      </c>
      <c r="C461" s="46" t="s">
        <v>82</v>
      </c>
      <c r="D461" s="46" t="s">
        <v>80</v>
      </c>
      <c r="E461" s="46" t="s">
        <v>82</v>
      </c>
      <c r="F461" s="46" t="s">
        <v>2282</v>
      </c>
      <c r="G461" s="46" t="s">
        <v>2283</v>
      </c>
      <c r="H461" s="46" t="s">
        <v>2284</v>
      </c>
      <c r="I461" t="s">
        <v>605</v>
      </c>
    </row>
    <row r="462" spans="1:9" ht="12" customHeight="1">
      <c r="A462" s="46" t="s">
        <v>43</v>
      </c>
      <c r="B462" s="46" t="s">
        <v>467</v>
      </c>
      <c r="C462" s="46" t="s">
        <v>468</v>
      </c>
      <c r="D462" s="46" t="s">
        <v>1551</v>
      </c>
      <c r="E462" s="46" t="s">
        <v>1552</v>
      </c>
      <c r="F462" s="46" t="s">
        <v>2285</v>
      </c>
      <c r="G462" s="46" t="s">
        <v>2286</v>
      </c>
      <c r="H462" s="46" t="s">
        <v>2287</v>
      </c>
      <c r="I462" t="s">
        <v>474</v>
      </c>
    </row>
    <row r="463" spans="1:9" ht="12" customHeight="1">
      <c r="A463" s="46" t="s">
        <v>43</v>
      </c>
      <c r="B463" s="46" t="s">
        <v>467</v>
      </c>
      <c r="C463" s="46" t="s">
        <v>468</v>
      </c>
      <c r="D463" s="46" t="s">
        <v>2288</v>
      </c>
      <c r="E463" s="46" t="s">
        <v>2289</v>
      </c>
      <c r="F463" s="46" t="s">
        <v>2290</v>
      </c>
      <c r="G463" s="46" t="s">
        <v>2291</v>
      </c>
      <c r="H463" s="46" t="s">
        <v>2292</v>
      </c>
      <c r="I463" t="s">
        <v>474</v>
      </c>
    </row>
    <row r="464" spans="1:9" ht="12" customHeight="1">
      <c r="A464" s="46" t="s">
        <v>43</v>
      </c>
      <c r="B464" s="46" t="s">
        <v>80</v>
      </c>
      <c r="C464" s="46" t="s">
        <v>82</v>
      </c>
      <c r="D464" s="46" t="s">
        <v>80</v>
      </c>
      <c r="E464" s="46" t="s">
        <v>82</v>
      </c>
      <c r="F464" s="46" t="s">
        <v>2293</v>
      </c>
      <c r="G464" s="46" t="s">
        <v>2294</v>
      </c>
      <c r="H464" s="46" t="s">
        <v>2295</v>
      </c>
      <c r="I464" t="s">
        <v>63</v>
      </c>
    </row>
    <row r="465" spans="1:9" ht="12" customHeight="1">
      <c r="A465" s="46" t="s">
        <v>43</v>
      </c>
      <c r="B465" s="46" t="s">
        <v>80</v>
      </c>
      <c r="C465" s="46" t="s">
        <v>82</v>
      </c>
      <c r="D465" s="46" t="s">
        <v>80</v>
      </c>
      <c r="E465" s="46" t="s">
        <v>82</v>
      </c>
      <c r="F465" s="46" t="s">
        <v>2296</v>
      </c>
      <c r="G465" s="46" t="s">
        <v>2297</v>
      </c>
      <c r="H465" s="46" t="s">
        <v>2298</v>
      </c>
      <c r="I465" t="s">
        <v>440</v>
      </c>
    </row>
    <row r="466" spans="1:9" ht="12" customHeight="1">
      <c r="A466" s="46" t="s">
        <v>43</v>
      </c>
      <c r="B466" s="46" t="s">
        <v>467</v>
      </c>
      <c r="C466" s="46" t="s">
        <v>468</v>
      </c>
      <c r="D466" s="46" t="s">
        <v>1469</v>
      </c>
      <c r="E466" s="46" t="s">
        <v>1470</v>
      </c>
      <c r="F466" s="46" t="s">
        <v>2299</v>
      </c>
      <c r="G466" s="46" t="s">
        <v>2300</v>
      </c>
      <c r="H466" s="46" t="s">
        <v>2301</v>
      </c>
      <c r="I466" t="s">
        <v>474</v>
      </c>
    </row>
    <row r="467" spans="1:9" ht="12" customHeight="1">
      <c r="A467" s="46" t="s">
        <v>43</v>
      </c>
      <c r="B467" s="46" t="s">
        <v>559</v>
      </c>
      <c r="C467" s="46" t="s">
        <v>560</v>
      </c>
      <c r="D467" s="46" t="s">
        <v>2302</v>
      </c>
      <c r="E467" s="46" t="s">
        <v>2303</v>
      </c>
      <c r="F467" s="46" t="s">
        <v>2304</v>
      </c>
      <c r="G467" s="46" t="s">
        <v>2305</v>
      </c>
      <c r="H467" s="46" t="s">
        <v>2306</v>
      </c>
      <c r="I467" t="s">
        <v>566</v>
      </c>
    </row>
    <row r="468" spans="1:9" ht="12" customHeight="1">
      <c r="A468" s="46" t="s">
        <v>43</v>
      </c>
      <c r="B468" s="46" t="s">
        <v>861</v>
      </c>
      <c r="C468" s="46" t="s">
        <v>862</v>
      </c>
      <c r="D468" s="46" t="s">
        <v>863</v>
      </c>
      <c r="E468" s="46" t="s">
        <v>864</v>
      </c>
      <c r="F468" s="46" t="s">
        <v>2307</v>
      </c>
      <c r="G468" s="46" t="s">
        <v>2308</v>
      </c>
      <c r="H468" s="46" t="s">
        <v>2309</v>
      </c>
      <c r="I468" t="s">
        <v>1062</v>
      </c>
    </row>
    <row r="469" spans="1:9" ht="12" customHeight="1">
      <c r="A469" s="46" t="s">
        <v>43</v>
      </c>
      <c r="B469" s="46" t="s">
        <v>680</v>
      </c>
      <c r="C469" s="46" t="s">
        <v>681</v>
      </c>
      <c r="D469" s="46" t="s">
        <v>682</v>
      </c>
      <c r="E469" s="46" t="s">
        <v>683</v>
      </c>
      <c r="F469" s="46" t="s">
        <v>2310</v>
      </c>
      <c r="G469" s="46" t="s">
        <v>2311</v>
      </c>
      <c r="H469" s="46" t="s">
        <v>2312</v>
      </c>
      <c r="I469" t="s">
        <v>687</v>
      </c>
    </row>
    <row r="470" spans="1:9" ht="12" customHeight="1">
      <c r="A470" s="46" t="s">
        <v>43</v>
      </c>
      <c r="B470" s="46" t="s">
        <v>634</v>
      </c>
      <c r="C470" s="46" t="s">
        <v>635</v>
      </c>
      <c r="D470" s="46" t="s">
        <v>2313</v>
      </c>
      <c r="E470" s="46" t="s">
        <v>2314</v>
      </c>
      <c r="F470" s="46" t="s">
        <v>2315</v>
      </c>
      <c r="G470" s="46" t="s">
        <v>2316</v>
      </c>
      <c r="H470" s="46" t="s">
        <v>2317</v>
      </c>
      <c r="I470" t="s">
        <v>641</v>
      </c>
    </row>
    <row r="471" spans="1:9" ht="12" customHeight="1">
      <c r="A471" s="46" t="s">
        <v>43</v>
      </c>
      <c r="B471" s="46" t="s">
        <v>80</v>
      </c>
      <c r="C471" s="46" t="s">
        <v>82</v>
      </c>
      <c r="D471" s="46" t="s">
        <v>80</v>
      </c>
      <c r="E471" s="46" t="s">
        <v>82</v>
      </c>
      <c r="F471" s="46" t="s">
        <v>2318</v>
      </c>
      <c r="G471" s="46" t="s">
        <v>2319</v>
      </c>
      <c r="H471" s="46" t="s">
        <v>2320</v>
      </c>
      <c r="I471" t="s">
        <v>440</v>
      </c>
    </row>
    <row r="472" spans="1:9" ht="12" customHeight="1">
      <c r="A472" s="46" t="s">
        <v>43</v>
      </c>
      <c r="B472" s="46" t="s">
        <v>669</v>
      </c>
      <c r="C472" s="46" t="s">
        <v>670</v>
      </c>
      <c r="D472" s="46" t="s">
        <v>671</v>
      </c>
      <c r="E472" s="46" t="s">
        <v>672</v>
      </c>
      <c r="F472" s="46" t="s">
        <v>2321</v>
      </c>
      <c r="G472" s="46" t="s">
        <v>2322</v>
      </c>
      <c r="H472" s="46" t="s">
        <v>2323</v>
      </c>
      <c r="I472" t="s">
        <v>676</v>
      </c>
    </row>
    <row r="473" spans="1:9" ht="12" customHeight="1">
      <c r="A473" s="46" t="s">
        <v>43</v>
      </c>
      <c r="B473" s="46" t="s">
        <v>669</v>
      </c>
      <c r="C473" s="46" t="s">
        <v>670</v>
      </c>
      <c r="D473" s="46" t="s">
        <v>671</v>
      </c>
      <c r="E473" s="46" t="s">
        <v>672</v>
      </c>
      <c r="F473" s="46" t="s">
        <v>2324</v>
      </c>
      <c r="G473" s="46" t="s">
        <v>2325</v>
      </c>
      <c r="H473" s="46" t="s">
        <v>2326</v>
      </c>
      <c r="I473" t="s">
        <v>676</v>
      </c>
    </row>
    <row r="474" spans="1:9" ht="12" customHeight="1">
      <c r="A474" s="46" t="s">
        <v>43</v>
      </c>
      <c r="B474" s="46" t="s">
        <v>80</v>
      </c>
      <c r="C474" s="46" t="s">
        <v>82</v>
      </c>
      <c r="D474" s="46" t="s">
        <v>80</v>
      </c>
      <c r="E474" s="46" t="s">
        <v>82</v>
      </c>
      <c r="F474" s="46" t="s">
        <v>2327</v>
      </c>
      <c r="G474" s="46" t="s">
        <v>2328</v>
      </c>
      <c r="H474" s="46" t="s">
        <v>2329</v>
      </c>
      <c r="I474" t="s">
        <v>495</v>
      </c>
    </row>
    <row r="475" spans="1:9" ht="12" customHeight="1">
      <c r="A475" s="46" t="s">
        <v>43</v>
      </c>
      <c r="B475" s="46" t="s">
        <v>861</v>
      </c>
      <c r="C475" s="46" t="s">
        <v>862</v>
      </c>
      <c r="D475" s="46" t="s">
        <v>2330</v>
      </c>
      <c r="E475" s="46" t="s">
        <v>2331</v>
      </c>
      <c r="F475" s="46" t="s">
        <v>2332</v>
      </c>
      <c r="G475" s="46" t="s">
        <v>2333</v>
      </c>
      <c r="H475" s="46" t="s">
        <v>2334</v>
      </c>
      <c r="I475" t="s">
        <v>1062</v>
      </c>
    </row>
    <row r="476" spans="1:9" ht="12" customHeight="1">
      <c r="A476" s="46" t="s">
        <v>43</v>
      </c>
      <c r="B476" s="46" t="s">
        <v>484</v>
      </c>
      <c r="C476" s="46" t="s">
        <v>485</v>
      </c>
      <c r="D476" s="46" t="s">
        <v>891</v>
      </c>
      <c r="E476" s="46" t="s">
        <v>892</v>
      </c>
      <c r="F476" s="46" t="s">
        <v>2335</v>
      </c>
      <c r="G476" s="46" t="s">
        <v>2336</v>
      </c>
      <c r="H476" s="46" t="s">
        <v>2337</v>
      </c>
      <c r="I476" t="s">
        <v>590</v>
      </c>
    </row>
    <row r="477" spans="1:9" ht="12" customHeight="1">
      <c r="A477" s="46" t="s">
        <v>43</v>
      </c>
      <c r="B477" s="46" t="s">
        <v>80</v>
      </c>
      <c r="C477" s="46" t="s">
        <v>82</v>
      </c>
      <c r="D477" s="46" t="s">
        <v>80</v>
      </c>
      <c r="E477" s="46" t="s">
        <v>82</v>
      </c>
      <c r="F477" s="46" t="s">
        <v>2338</v>
      </c>
      <c r="G477" s="46" t="s">
        <v>2339</v>
      </c>
      <c r="H477" s="46" t="s">
        <v>743</v>
      </c>
      <c r="I477" t="s">
        <v>2340</v>
      </c>
    </row>
    <row r="478" spans="1:9" ht="12" customHeight="1">
      <c r="A478" s="46" t="s">
        <v>43</v>
      </c>
      <c r="B478" s="46" t="s">
        <v>80</v>
      </c>
      <c r="C478" s="46" t="s">
        <v>82</v>
      </c>
      <c r="D478" s="46" t="s">
        <v>80</v>
      </c>
      <c r="E478" s="46" t="s">
        <v>82</v>
      </c>
      <c r="F478" s="46" t="s">
        <v>2341</v>
      </c>
      <c r="G478" s="46" t="s">
        <v>2342</v>
      </c>
      <c r="H478" s="46" t="s">
        <v>2343</v>
      </c>
      <c r="I478" t="s">
        <v>622</v>
      </c>
    </row>
    <row r="479" spans="1:9" ht="12" customHeight="1">
      <c r="A479" s="46" t="s">
        <v>43</v>
      </c>
      <c r="B479" s="46" t="s">
        <v>788</v>
      </c>
      <c r="C479" s="46" t="s">
        <v>789</v>
      </c>
      <c r="D479" s="46" t="s">
        <v>2344</v>
      </c>
      <c r="E479" s="46" t="s">
        <v>2345</v>
      </c>
      <c r="F479" s="46" t="s">
        <v>2346</v>
      </c>
      <c r="G479" s="46" t="s">
        <v>2347</v>
      </c>
      <c r="H479" s="46" t="s">
        <v>2348</v>
      </c>
      <c r="I479" t="s">
        <v>844</v>
      </c>
    </row>
    <row r="480" spans="1:9" ht="12" customHeight="1">
      <c r="A480" s="46" t="s">
        <v>43</v>
      </c>
      <c r="B480" s="46" t="s">
        <v>1086</v>
      </c>
      <c r="C480" s="46" t="s">
        <v>1087</v>
      </c>
      <c r="D480" s="46" t="s">
        <v>1088</v>
      </c>
      <c r="E480" s="46" t="s">
        <v>1089</v>
      </c>
      <c r="F480" s="46" t="s">
        <v>2349</v>
      </c>
      <c r="G480" s="46" t="s">
        <v>2350</v>
      </c>
      <c r="H480" s="46" t="s">
        <v>2351</v>
      </c>
      <c r="I480" t="s">
        <v>1093</v>
      </c>
    </row>
    <row r="481" spans="1:9" ht="12" customHeight="1">
      <c r="A481" s="46" t="s">
        <v>43</v>
      </c>
      <c r="B481" s="46" t="s">
        <v>913</v>
      </c>
      <c r="C481" s="46" t="s">
        <v>914</v>
      </c>
      <c r="D481" s="46" t="s">
        <v>2171</v>
      </c>
      <c r="E481" s="46" t="s">
        <v>2172</v>
      </c>
      <c r="F481" s="46" t="s">
        <v>2352</v>
      </c>
      <c r="G481" s="46" t="s">
        <v>2353</v>
      </c>
      <c r="H481" s="46" t="s">
        <v>2354</v>
      </c>
      <c r="I481" t="s">
        <v>920</v>
      </c>
    </row>
    <row r="482" spans="1:9" ht="12" customHeight="1">
      <c r="A482" s="46" t="s">
        <v>43</v>
      </c>
      <c r="B482" s="46" t="s">
        <v>80</v>
      </c>
      <c r="C482" s="46" t="s">
        <v>82</v>
      </c>
      <c r="D482" s="46" t="s">
        <v>80</v>
      </c>
      <c r="E482" s="46" t="s">
        <v>82</v>
      </c>
      <c r="F482" s="46" t="s">
        <v>2355</v>
      </c>
      <c r="G482" s="46" t="s">
        <v>2356</v>
      </c>
      <c r="H482" s="46" t="s">
        <v>2357</v>
      </c>
      <c r="I482" t="s">
        <v>714</v>
      </c>
    </row>
    <row r="483" spans="1:9" ht="12" customHeight="1">
      <c r="A483" s="46" t="s">
        <v>43</v>
      </c>
      <c r="B483" s="46" t="s">
        <v>80</v>
      </c>
      <c r="C483" s="46" t="s">
        <v>82</v>
      </c>
      <c r="D483" s="46" t="s">
        <v>80</v>
      </c>
      <c r="E483" s="46" t="s">
        <v>82</v>
      </c>
      <c r="F483" s="46" t="s">
        <v>2358</v>
      </c>
      <c r="G483" s="46" t="s">
        <v>2359</v>
      </c>
      <c r="H483" s="46" t="s">
        <v>2360</v>
      </c>
      <c r="I483" t="s">
        <v>63</v>
      </c>
    </row>
    <row r="484" spans="1:9" ht="12" customHeight="1">
      <c r="A484" s="46" t="s">
        <v>43</v>
      </c>
      <c r="B484" s="46" t="s">
        <v>80</v>
      </c>
      <c r="C484" s="46" t="s">
        <v>82</v>
      </c>
      <c r="D484" s="46" t="s">
        <v>80</v>
      </c>
      <c r="E484" s="46" t="s">
        <v>82</v>
      </c>
      <c r="F484" s="46" t="s">
        <v>2361</v>
      </c>
      <c r="G484" s="46" t="s">
        <v>2362</v>
      </c>
      <c r="H484" s="46" t="s">
        <v>2363</v>
      </c>
      <c r="I484" t="s">
        <v>495</v>
      </c>
    </row>
    <row r="485" spans="1:9" ht="12" customHeight="1">
      <c r="A485" s="46" t="s">
        <v>43</v>
      </c>
      <c r="B485" s="46" t="s">
        <v>80</v>
      </c>
      <c r="C485" s="46" t="s">
        <v>82</v>
      </c>
      <c r="D485" s="46" t="s">
        <v>80</v>
      </c>
      <c r="E485" s="46" t="s">
        <v>82</v>
      </c>
      <c r="F485" s="46" t="s">
        <v>2364</v>
      </c>
      <c r="G485" s="46" t="s">
        <v>2365</v>
      </c>
      <c r="H485" s="46" t="s">
        <v>2366</v>
      </c>
      <c r="I485" t="s">
        <v>618</v>
      </c>
    </row>
    <row r="486" spans="1:9" ht="12" customHeight="1">
      <c r="A486" s="46" t="s">
        <v>43</v>
      </c>
      <c r="B486" s="46" t="s">
        <v>868</v>
      </c>
      <c r="C486" s="46" t="s">
        <v>869</v>
      </c>
      <c r="D486" s="46" t="s">
        <v>870</v>
      </c>
      <c r="E486" s="46" t="s">
        <v>871</v>
      </c>
      <c r="F486" s="46" t="s">
        <v>2367</v>
      </c>
      <c r="G486" s="46" t="s">
        <v>2368</v>
      </c>
      <c r="H486" s="46" t="s">
        <v>2369</v>
      </c>
      <c r="I486" t="s">
        <v>875</v>
      </c>
    </row>
    <row r="487" spans="1:9" ht="12" customHeight="1">
      <c r="A487" s="46" t="s">
        <v>43</v>
      </c>
      <c r="B487" s="46" t="s">
        <v>868</v>
      </c>
      <c r="C487" s="46" t="s">
        <v>869</v>
      </c>
      <c r="D487" s="46" t="s">
        <v>870</v>
      </c>
      <c r="E487" s="46" t="s">
        <v>871</v>
      </c>
      <c r="F487" s="46" t="s">
        <v>2370</v>
      </c>
      <c r="G487" s="46" t="s">
        <v>2371</v>
      </c>
      <c r="H487" s="46" t="s">
        <v>2372</v>
      </c>
      <c r="I487" t="s">
        <v>714</v>
      </c>
    </row>
    <row r="488" spans="1:9" ht="12" customHeight="1">
      <c r="A488" s="46" t="s">
        <v>43</v>
      </c>
      <c r="B488" s="46" t="s">
        <v>1086</v>
      </c>
      <c r="C488" s="46" t="s">
        <v>1087</v>
      </c>
      <c r="D488" s="46" t="s">
        <v>1088</v>
      </c>
      <c r="E488" s="46" t="s">
        <v>1089</v>
      </c>
      <c r="F488" s="46" t="s">
        <v>2373</v>
      </c>
      <c r="G488" s="46" t="s">
        <v>2374</v>
      </c>
      <c r="H488" s="46" t="s">
        <v>2375</v>
      </c>
      <c r="I488" t="s">
        <v>1093</v>
      </c>
    </row>
    <row r="489" spans="1:9" ht="12" customHeight="1">
      <c r="A489" s="46" t="s">
        <v>43</v>
      </c>
      <c r="B489" s="46" t="s">
        <v>80</v>
      </c>
      <c r="C489" s="46" t="s">
        <v>82</v>
      </c>
      <c r="D489" s="46" t="s">
        <v>80</v>
      </c>
      <c r="E489" s="46" t="s">
        <v>82</v>
      </c>
      <c r="F489" s="46" t="s">
        <v>2376</v>
      </c>
      <c r="G489" s="46" t="s">
        <v>2377</v>
      </c>
      <c r="H489" s="46" t="s">
        <v>2378</v>
      </c>
      <c r="I489" t="s">
        <v>729</v>
      </c>
    </row>
    <row r="490" spans="1:9" ht="12" customHeight="1">
      <c r="A490" s="46" t="s">
        <v>43</v>
      </c>
      <c r="B490" s="46" t="s">
        <v>994</v>
      </c>
      <c r="C490" s="46" t="s">
        <v>995</v>
      </c>
      <c r="D490" s="46" t="s">
        <v>996</v>
      </c>
      <c r="E490" s="46" t="s">
        <v>997</v>
      </c>
      <c r="F490" s="46" t="s">
        <v>2379</v>
      </c>
      <c r="G490" s="46" t="s">
        <v>2380</v>
      </c>
      <c r="H490" s="46" t="s">
        <v>2381</v>
      </c>
      <c r="I490" t="s">
        <v>1001</v>
      </c>
    </row>
    <row r="491" spans="1:9" ht="12" customHeight="1">
      <c r="A491" s="46" t="s">
        <v>43</v>
      </c>
      <c r="B491" s="46" t="s">
        <v>80</v>
      </c>
      <c r="C491" s="46" t="s">
        <v>82</v>
      </c>
      <c r="D491" s="46" t="s">
        <v>80</v>
      </c>
      <c r="E491" s="46" t="s">
        <v>82</v>
      </c>
      <c r="F491" s="46" t="s">
        <v>2382</v>
      </c>
      <c r="G491" s="46" t="s">
        <v>2383</v>
      </c>
      <c r="H491" s="46" t="s">
        <v>2384</v>
      </c>
      <c r="I491" t="s">
        <v>714</v>
      </c>
    </row>
    <row r="492" spans="1:9" ht="12" customHeight="1">
      <c r="A492" s="46" t="s">
        <v>43</v>
      </c>
      <c r="B492" s="46" t="s">
        <v>80</v>
      </c>
      <c r="C492" s="46" t="s">
        <v>82</v>
      </c>
      <c r="D492" s="46" t="s">
        <v>80</v>
      </c>
      <c r="E492" s="46" t="s">
        <v>82</v>
      </c>
      <c r="F492" s="46" t="s">
        <v>2385</v>
      </c>
      <c r="G492" s="46" t="s">
        <v>2386</v>
      </c>
      <c r="H492" s="46" t="s">
        <v>2387</v>
      </c>
      <c r="I492" t="s">
        <v>535</v>
      </c>
    </row>
    <row r="493" spans="1:9" ht="12" customHeight="1">
      <c r="A493" s="46" t="s">
        <v>43</v>
      </c>
      <c r="B493" s="46" t="s">
        <v>80</v>
      </c>
      <c r="C493" s="46" t="s">
        <v>82</v>
      </c>
      <c r="D493" s="46" t="s">
        <v>80</v>
      </c>
      <c r="E493" s="46" t="s">
        <v>82</v>
      </c>
      <c r="F493" s="46" t="s">
        <v>2388</v>
      </c>
      <c r="G493" s="46" t="s">
        <v>2389</v>
      </c>
      <c r="H493" s="46" t="s">
        <v>2390</v>
      </c>
      <c r="I493" t="s">
        <v>618</v>
      </c>
    </row>
    <row r="494" spans="1:9" ht="12" customHeight="1">
      <c r="A494" s="46" t="s">
        <v>43</v>
      </c>
      <c r="B494" s="46" t="s">
        <v>449</v>
      </c>
      <c r="C494" s="46" t="s">
        <v>449</v>
      </c>
      <c r="D494" s="46" t="s">
        <v>449</v>
      </c>
      <c r="E494" s="46" t="s">
        <v>449</v>
      </c>
      <c r="F494" s="46" t="s">
        <v>2391</v>
      </c>
      <c r="G494" s="46" t="s">
        <v>2392</v>
      </c>
      <c r="H494" s="46" t="s">
        <v>2393</v>
      </c>
      <c r="I494" t="s">
        <v>2394</v>
      </c>
    </row>
    <row r="495" spans="1:9" ht="12" customHeight="1">
      <c r="A495" s="46" t="s">
        <v>43</v>
      </c>
      <c r="B495" s="46" t="s">
        <v>80</v>
      </c>
      <c r="C495" s="46" t="s">
        <v>82</v>
      </c>
      <c r="D495" s="46" t="s">
        <v>80</v>
      </c>
      <c r="E495" s="46" t="s">
        <v>82</v>
      </c>
      <c r="F495" s="46" t="s">
        <v>2395</v>
      </c>
      <c r="G495" s="46" t="s">
        <v>2396</v>
      </c>
      <c r="H495" s="46" t="s">
        <v>2397</v>
      </c>
      <c r="I495" t="s">
        <v>440</v>
      </c>
    </row>
    <row r="496" spans="1:9" ht="12" customHeight="1">
      <c r="A496" s="46" t="s">
        <v>43</v>
      </c>
      <c r="B496" s="46" t="s">
        <v>80</v>
      </c>
      <c r="C496" s="46" t="s">
        <v>82</v>
      </c>
      <c r="D496" s="46" t="s">
        <v>80</v>
      </c>
      <c r="E496" s="46" t="s">
        <v>82</v>
      </c>
      <c r="F496" s="46" t="s">
        <v>2398</v>
      </c>
      <c r="G496" s="46" t="s">
        <v>2399</v>
      </c>
      <c r="H496" s="46" t="s">
        <v>2400</v>
      </c>
      <c r="I496" t="s">
        <v>535</v>
      </c>
    </row>
    <row r="497" spans="1:9" ht="12" customHeight="1">
      <c r="A497" s="46" t="s">
        <v>43</v>
      </c>
      <c r="B497" s="46" t="s">
        <v>475</v>
      </c>
      <c r="C497" s="46" t="s">
        <v>476</v>
      </c>
      <c r="D497" s="46" t="s">
        <v>475</v>
      </c>
      <c r="E497" s="46" t="s">
        <v>476</v>
      </c>
      <c r="F497" s="46" t="s">
        <v>2401</v>
      </c>
      <c r="G497" s="46" t="s">
        <v>2402</v>
      </c>
      <c r="H497" s="46" t="s">
        <v>2403</v>
      </c>
      <c r="I497" t="s">
        <v>480</v>
      </c>
    </row>
    <row r="498" spans="1:9" ht="12" customHeight="1">
      <c r="A498" s="46" t="s">
        <v>43</v>
      </c>
      <c r="B498" s="46" t="s">
        <v>80</v>
      </c>
      <c r="C498" s="46" t="s">
        <v>82</v>
      </c>
      <c r="D498" s="46" t="s">
        <v>80</v>
      </c>
      <c r="E498" s="46" t="s">
        <v>82</v>
      </c>
      <c r="F498" s="46" t="s">
        <v>2404</v>
      </c>
      <c r="G498" s="46" t="s">
        <v>2402</v>
      </c>
      <c r="H498" s="46" t="s">
        <v>2405</v>
      </c>
      <c r="I498" t="s">
        <v>668</v>
      </c>
    </row>
    <row r="499" spans="1:9" ht="12" customHeight="1">
      <c r="A499" s="46" t="s">
        <v>43</v>
      </c>
      <c r="B499" s="46" t="s">
        <v>546</v>
      </c>
      <c r="C499" s="46" t="s">
        <v>547</v>
      </c>
      <c r="D499" s="46" t="s">
        <v>1295</v>
      </c>
      <c r="E499" s="46" t="s">
        <v>1296</v>
      </c>
      <c r="F499" s="46" t="s">
        <v>2406</v>
      </c>
      <c r="G499" s="46" t="s">
        <v>2407</v>
      </c>
      <c r="H499" s="46" t="s">
        <v>2408</v>
      </c>
      <c r="I499" t="s">
        <v>553</v>
      </c>
    </row>
    <row r="500" spans="1:9" ht="12" customHeight="1">
      <c r="A500" s="46" t="s">
        <v>43</v>
      </c>
      <c r="B500" s="46" t="s">
        <v>467</v>
      </c>
      <c r="C500" s="46" t="s">
        <v>468</v>
      </c>
      <c r="D500" s="46" t="s">
        <v>469</v>
      </c>
      <c r="E500" s="46" t="s">
        <v>470</v>
      </c>
      <c r="F500" s="46" t="s">
        <v>2409</v>
      </c>
      <c r="G500" s="46" t="s">
        <v>2410</v>
      </c>
      <c r="H500" s="46" t="s">
        <v>2411</v>
      </c>
      <c r="I500" t="s">
        <v>618</v>
      </c>
    </row>
    <row r="501" spans="1:9" ht="12" customHeight="1">
      <c r="A501" s="46" t="s">
        <v>43</v>
      </c>
      <c r="B501" s="46" t="s">
        <v>80</v>
      </c>
      <c r="C501" s="46" t="s">
        <v>82</v>
      </c>
      <c r="D501" s="46" t="s">
        <v>80</v>
      </c>
      <c r="E501" s="46" t="s">
        <v>82</v>
      </c>
      <c r="F501" s="46" t="s">
        <v>2412</v>
      </c>
      <c r="G501" s="46" t="s">
        <v>2413</v>
      </c>
      <c r="H501" s="46" t="s">
        <v>2414</v>
      </c>
      <c r="I501" t="s">
        <v>622</v>
      </c>
    </row>
    <row r="502" spans="1:9" ht="12" customHeight="1">
      <c r="A502" s="46" t="s">
        <v>43</v>
      </c>
      <c r="B502" s="46" t="s">
        <v>80</v>
      </c>
      <c r="C502" s="46" t="s">
        <v>82</v>
      </c>
      <c r="D502" s="46" t="s">
        <v>80</v>
      </c>
      <c r="E502" s="46" t="s">
        <v>82</v>
      </c>
      <c r="F502" s="46" t="s">
        <v>2415</v>
      </c>
      <c r="G502" s="46" t="s">
        <v>2416</v>
      </c>
      <c r="H502" s="46" t="s">
        <v>2417</v>
      </c>
      <c r="I502" t="s">
        <v>622</v>
      </c>
    </row>
    <row r="503" spans="1:9" ht="12" customHeight="1">
      <c r="A503" s="46" t="s">
        <v>43</v>
      </c>
      <c r="B503" s="46" t="s">
        <v>80</v>
      </c>
      <c r="C503" s="46" t="s">
        <v>82</v>
      </c>
      <c r="D503" s="46" t="s">
        <v>80</v>
      </c>
      <c r="E503" s="46" t="s">
        <v>82</v>
      </c>
      <c r="F503" s="46" t="s">
        <v>2418</v>
      </c>
      <c r="G503" s="46" t="s">
        <v>2419</v>
      </c>
      <c r="H503" s="46" t="s">
        <v>2420</v>
      </c>
      <c r="I503" t="s">
        <v>668</v>
      </c>
    </row>
    <row r="504" spans="1:9" ht="12" customHeight="1">
      <c r="A504" s="46" t="s">
        <v>43</v>
      </c>
      <c r="B504" s="46" t="s">
        <v>80</v>
      </c>
      <c r="C504" s="46" t="s">
        <v>82</v>
      </c>
      <c r="D504" s="46" t="s">
        <v>80</v>
      </c>
      <c r="E504" s="46" t="s">
        <v>82</v>
      </c>
      <c r="F504" s="46" t="s">
        <v>2421</v>
      </c>
      <c r="G504" s="46" t="s">
        <v>2422</v>
      </c>
      <c r="H504" s="46" t="s">
        <v>2423</v>
      </c>
      <c r="I504" t="s">
        <v>2424</v>
      </c>
    </row>
    <row r="505" spans="1:9" ht="12" customHeight="1">
      <c r="A505" s="46" t="s">
        <v>43</v>
      </c>
      <c r="B505" s="46" t="s">
        <v>80</v>
      </c>
      <c r="C505" s="46" t="s">
        <v>82</v>
      </c>
      <c r="D505" s="46" t="s">
        <v>80</v>
      </c>
      <c r="E505" s="46" t="s">
        <v>82</v>
      </c>
      <c r="F505" s="46" t="s">
        <v>2425</v>
      </c>
      <c r="G505" s="46" t="s">
        <v>2426</v>
      </c>
      <c r="H505" s="46" t="s">
        <v>2427</v>
      </c>
      <c r="I505" t="s">
        <v>740</v>
      </c>
    </row>
    <row r="506" spans="1:9" ht="12" customHeight="1">
      <c r="A506" s="46" t="s">
        <v>43</v>
      </c>
      <c r="B506" s="46" t="s">
        <v>449</v>
      </c>
      <c r="C506" s="46" t="s">
        <v>449</v>
      </c>
      <c r="D506" s="46" t="s">
        <v>449</v>
      </c>
      <c r="E506" s="46" t="s">
        <v>449</v>
      </c>
      <c r="F506" s="46" t="s">
        <v>2428</v>
      </c>
      <c r="G506" s="46" t="s">
        <v>2429</v>
      </c>
      <c r="H506" s="46" t="s">
        <v>2430</v>
      </c>
      <c r="I506" t="s">
        <v>2431</v>
      </c>
    </row>
    <row r="507" spans="1:9" ht="12" customHeight="1">
      <c r="A507" s="46" t="s">
        <v>43</v>
      </c>
      <c r="B507" s="46" t="s">
        <v>80</v>
      </c>
      <c r="C507" s="46" t="s">
        <v>82</v>
      </c>
      <c r="D507" s="46" t="s">
        <v>80</v>
      </c>
      <c r="E507" s="46" t="s">
        <v>82</v>
      </c>
      <c r="F507" s="46" t="s">
        <v>2432</v>
      </c>
      <c r="G507" s="46" t="s">
        <v>2433</v>
      </c>
      <c r="H507" s="46" t="s">
        <v>2434</v>
      </c>
      <c r="I507" t="s">
        <v>440</v>
      </c>
    </row>
    <row r="508" spans="1:9" ht="12" customHeight="1">
      <c r="A508" s="46" t="s">
        <v>43</v>
      </c>
      <c r="B508" s="46" t="s">
        <v>80</v>
      </c>
      <c r="C508" s="46" t="s">
        <v>82</v>
      </c>
      <c r="D508" s="46" t="s">
        <v>80</v>
      </c>
      <c r="E508" s="46" t="s">
        <v>82</v>
      </c>
      <c r="F508" s="46" t="s">
        <v>2435</v>
      </c>
      <c r="G508" s="46" t="s">
        <v>2436</v>
      </c>
      <c r="H508" s="46" t="s">
        <v>2437</v>
      </c>
      <c r="I508" t="s">
        <v>495</v>
      </c>
    </row>
    <row r="509" spans="1:9" ht="12" customHeight="1">
      <c r="A509" s="46" t="s">
        <v>43</v>
      </c>
      <c r="B509" s="46" t="s">
        <v>80</v>
      </c>
      <c r="C509" s="46" t="s">
        <v>82</v>
      </c>
      <c r="D509" s="46" t="s">
        <v>80</v>
      </c>
      <c r="E509" s="46" t="s">
        <v>82</v>
      </c>
      <c r="F509" s="46" t="s">
        <v>2438</v>
      </c>
      <c r="G509" s="46" t="s">
        <v>2439</v>
      </c>
      <c r="H509" s="46" t="s">
        <v>2440</v>
      </c>
      <c r="I509" t="s">
        <v>63</v>
      </c>
    </row>
    <row r="510" spans="1:9" ht="12" customHeight="1">
      <c r="A510" s="46" t="s">
        <v>43</v>
      </c>
      <c r="B510" s="46" t="s">
        <v>80</v>
      </c>
      <c r="C510" s="46" t="s">
        <v>82</v>
      </c>
      <c r="D510" s="46" t="s">
        <v>80</v>
      </c>
      <c r="E510" s="46" t="s">
        <v>82</v>
      </c>
      <c r="F510" s="46" t="s">
        <v>2441</v>
      </c>
      <c r="G510" s="46" t="s">
        <v>2442</v>
      </c>
      <c r="H510" s="46" t="s">
        <v>2443</v>
      </c>
      <c r="I510" t="s">
        <v>622</v>
      </c>
    </row>
    <row r="511" spans="1:9" ht="12" customHeight="1">
      <c r="A511" s="46" t="s">
        <v>43</v>
      </c>
      <c r="B511" s="46" t="s">
        <v>766</v>
      </c>
      <c r="C511" s="46" t="s">
        <v>767</v>
      </c>
      <c r="D511" s="46" t="s">
        <v>1906</v>
      </c>
      <c r="E511" s="46" t="s">
        <v>1907</v>
      </c>
      <c r="F511" s="46" t="s">
        <v>2444</v>
      </c>
      <c r="G511" s="46" t="s">
        <v>2445</v>
      </c>
      <c r="H511" s="46" t="s">
        <v>2446</v>
      </c>
      <c r="I511" t="s">
        <v>773</v>
      </c>
    </row>
    <row r="512" spans="1:9" ht="12" customHeight="1">
      <c r="A512" s="46" t="s">
        <v>43</v>
      </c>
      <c r="B512" s="46" t="s">
        <v>80</v>
      </c>
      <c r="C512" s="46" t="s">
        <v>82</v>
      </c>
      <c r="D512" s="46" t="s">
        <v>80</v>
      </c>
      <c r="E512" s="46" t="s">
        <v>82</v>
      </c>
      <c r="F512" s="46" t="s">
        <v>2447</v>
      </c>
      <c r="G512" s="46" t="s">
        <v>2448</v>
      </c>
      <c r="H512" s="46" t="s">
        <v>2449</v>
      </c>
      <c r="I512" t="s">
        <v>622</v>
      </c>
    </row>
    <row r="513" spans="1:9" ht="12" customHeight="1">
      <c r="A513" s="46" t="s">
        <v>43</v>
      </c>
      <c r="B513" s="46" t="s">
        <v>80</v>
      </c>
      <c r="C513" s="46" t="s">
        <v>82</v>
      </c>
      <c r="D513" s="46" t="s">
        <v>80</v>
      </c>
      <c r="E513" s="46" t="s">
        <v>82</v>
      </c>
      <c r="F513" s="46" t="s">
        <v>2450</v>
      </c>
      <c r="G513" s="46" t="s">
        <v>2451</v>
      </c>
      <c r="H513" s="46" t="s">
        <v>2452</v>
      </c>
      <c r="I513" t="s">
        <v>668</v>
      </c>
    </row>
    <row r="514" spans="1:9" ht="12" customHeight="1">
      <c r="A514" s="46" t="s">
        <v>43</v>
      </c>
      <c r="B514" s="46" t="s">
        <v>80</v>
      </c>
      <c r="C514" s="46" t="s">
        <v>82</v>
      </c>
      <c r="D514" s="46" t="s">
        <v>80</v>
      </c>
      <c r="E514" s="46" t="s">
        <v>82</v>
      </c>
      <c r="F514" s="46" t="s">
        <v>2453</v>
      </c>
      <c r="G514" s="46" t="s">
        <v>2454</v>
      </c>
      <c r="H514" s="46" t="s">
        <v>2455</v>
      </c>
      <c r="I514" t="s">
        <v>668</v>
      </c>
    </row>
    <row r="515" spans="1:9" ht="12" customHeight="1">
      <c r="A515" s="46" t="s">
        <v>43</v>
      </c>
      <c r="B515" s="46" t="s">
        <v>634</v>
      </c>
      <c r="C515" s="46" t="s">
        <v>635</v>
      </c>
      <c r="D515" s="46" t="s">
        <v>2456</v>
      </c>
      <c r="E515" s="46" t="s">
        <v>2457</v>
      </c>
      <c r="F515" s="46" t="s">
        <v>2458</v>
      </c>
      <c r="G515" s="46" t="s">
        <v>2459</v>
      </c>
      <c r="H515" s="46" t="s">
        <v>2460</v>
      </c>
      <c r="I515" t="s">
        <v>641</v>
      </c>
    </row>
    <row r="516" spans="1:9" ht="12" customHeight="1">
      <c r="A516" s="46" t="s">
        <v>43</v>
      </c>
      <c r="B516" s="46" t="s">
        <v>80</v>
      </c>
      <c r="C516" s="46" t="s">
        <v>82</v>
      </c>
      <c r="D516" s="46" t="s">
        <v>80</v>
      </c>
      <c r="E516" s="46" t="s">
        <v>82</v>
      </c>
      <c r="F516" s="46" t="s">
        <v>2461</v>
      </c>
      <c r="G516" s="46" t="s">
        <v>2462</v>
      </c>
      <c r="H516" s="46" t="s">
        <v>2463</v>
      </c>
      <c r="I516" t="s">
        <v>440</v>
      </c>
    </row>
    <row r="517" spans="1:9" ht="12" customHeight="1">
      <c r="A517" s="46" t="s">
        <v>43</v>
      </c>
      <c r="B517" s="46" t="s">
        <v>475</v>
      </c>
      <c r="C517" s="46" t="s">
        <v>476</v>
      </c>
      <c r="D517" s="46" t="s">
        <v>475</v>
      </c>
      <c r="E517" s="46" t="s">
        <v>476</v>
      </c>
      <c r="F517" s="46" t="s">
        <v>2464</v>
      </c>
      <c r="G517" s="46" t="s">
        <v>2465</v>
      </c>
      <c r="H517" s="46" t="s">
        <v>2466</v>
      </c>
      <c r="I517" t="s">
        <v>480</v>
      </c>
    </row>
    <row r="518" spans="1:9" ht="12" customHeight="1">
      <c r="A518" s="46" t="s">
        <v>43</v>
      </c>
      <c r="B518" s="46" t="s">
        <v>80</v>
      </c>
      <c r="C518" s="46" t="s">
        <v>82</v>
      </c>
      <c r="D518" s="46" t="s">
        <v>80</v>
      </c>
      <c r="E518" s="46" t="s">
        <v>82</v>
      </c>
      <c r="F518" s="46" t="s">
        <v>2467</v>
      </c>
      <c r="G518" s="46" t="s">
        <v>2468</v>
      </c>
      <c r="H518" s="46" t="s">
        <v>2469</v>
      </c>
      <c r="I518" t="s">
        <v>733</v>
      </c>
    </row>
    <row r="519" spans="1:9" ht="12" customHeight="1">
      <c r="A519" s="46" t="s">
        <v>43</v>
      </c>
      <c r="B519" s="46" t="s">
        <v>80</v>
      </c>
      <c r="C519" s="46" t="s">
        <v>82</v>
      </c>
      <c r="D519" s="46" t="s">
        <v>80</v>
      </c>
      <c r="E519" s="46" t="s">
        <v>82</v>
      </c>
      <c r="F519" s="46" t="s">
        <v>2470</v>
      </c>
      <c r="G519" s="46" t="s">
        <v>2471</v>
      </c>
      <c r="H519" s="46" t="s">
        <v>2472</v>
      </c>
      <c r="I519" t="s">
        <v>714</v>
      </c>
    </row>
    <row r="520" spans="1:9" ht="12" customHeight="1">
      <c r="A520" s="46" t="s">
        <v>43</v>
      </c>
      <c r="B520" s="46" t="s">
        <v>475</v>
      </c>
      <c r="C520" s="46" t="s">
        <v>476</v>
      </c>
      <c r="D520" s="46" t="s">
        <v>475</v>
      </c>
      <c r="E520" s="46" t="s">
        <v>476</v>
      </c>
      <c r="F520" s="46" t="s">
        <v>2473</v>
      </c>
      <c r="G520" s="46" t="s">
        <v>2474</v>
      </c>
      <c r="H520" s="46" t="s">
        <v>2475</v>
      </c>
      <c r="I520" t="s">
        <v>480</v>
      </c>
    </row>
    <row r="521" spans="1:9" ht="12" customHeight="1">
      <c r="A521" s="46" t="s">
        <v>43</v>
      </c>
      <c r="B521" s="46" t="s">
        <v>449</v>
      </c>
      <c r="C521" s="46" t="s">
        <v>449</v>
      </c>
      <c r="D521" s="46" t="s">
        <v>449</v>
      </c>
      <c r="E521" s="46" t="s">
        <v>449</v>
      </c>
      <c r="F521" s="46" t="s">
        <v>2476</v>
      </c>
      <c r="G521" s="46" t="s">
        <v>2477</v>
      </c>
      <c r="H521" s="46" t="s">
        <v>2478</v>
      </c>
      <c r="I521" t="s">
        <v>2479</v>
      </c>
    </row>
    <row r="522" spans="1:9" ht="12" customHeight="1">
      <c r="A522" s="46" t="s">
        <v>43</v>
      </c>
      <c r="B522" s="46" t="s">
        <v>80</v>
      </c>
      <c r="C522" s="46" t="s">
        <v>82</v>
      </c>
      <c r="D522" s="46" t="s">
        <v>80</v>
      </c>
      <c r="E522" s="46" t="s">
        <v>82</v>
      </c>
      <c r="F522" s="46" t="s">
        <v>2480</v>
      </c>
      <c r="G522" s="46" t="s">
        <v>2481</v>
      </c>
      <c r="H522" s="46" t="s">
        <v>2482</v>
      </c>
      <c r="I522" t="s">
        <v>63</v>
      </c>
    </row>
    <row r="523" spans="1:9" ht="12" customHeight="1">
      <c r="A523" s="46" t="s">
        <v>43</v>
      </c>
      <c r="B523" s="46" t="s">
        <v>80</v>
      </c>
      <c r="C523" s="46" t="s">
        <v>82</v>
      </c>
      <c r="D523" s="46" t="s">
        <v>80</v>
      </c>
      <c r="E523" s="46" t="s">
        <v>82</v>
      </c>
      <c r="F523" s="46" t="s">
        <v>2483</v>
      </c>
      <c r="G523" s="46" t="s">
        <v>2484</v>
      </c>
      <c r="H523" s="46" t="s">
        <v>2485</v>
      </c>
      <c r="I523" t="s">
        <v>2486</v>
      </c>
    </row>
    <row r="524" spans="1:9" ht="12" customHeight="1">
      <c r="A524" s="46" t="s">
        <v>43</v>
      </c>
      <c r="B524" s="46" t="s">
        <v>80</v>
      </c>
      <c r="C524" s="46" t="s">
        <v>82</v>
      </c>
      <c r="D524" s="46" t="s">
        <v>80</v>
      </c>
      <c r="E524" s="46" t="s">
        <v>82</v>
      </c>
      <c r="F524" s="46" t="s">
        <v>2487</v>
      </c>
      <c r="G524" s="46" t="s">
        <v>2488</v>
      </c>
      <c r="H524" s="46" t="s">
        <v>2489</v>
      </c>
      <c r="I524" t="s">
        <v>668</v>
      </c>
    </row>
    <row r="525" spans="1:9" ht="12" customHeight="1">
      <c r="A525" s="46" t="s">
        <v>43</v>
      </c>
      <c r="B525" s="46" t="s">
        <v>80</v>
      </c>
      <c r="C525" s="46" t="s">
        <v>82</v>
      </c>
      <c r="D525" s="46" t="s">
        <v>80</v>
      </c>
      <c r="E525" s="46" t="s">
        <v>82</v>
      </c>
      <c r="F525" s="46" t="s">
        <v>2490</v>
      </c>
      <c r="G525" s="46" t="s">
        <v>2491</v>
      </c>
      <c r="H525" s="46" t="s">
        <v>2492</v>
      </c>
      <c r="I525" t="s">
        <v>440</v>
      </c>
    </row>
    <row r="526" spans="1:9" ht="12" customHeight="1">
      <c r="A526" s="46" t="s">
        <v>43</v>
      </c>
      <c r="B526" s="46" t="s">
        <v>80</v>
      </c>
      <c r="C526" s="46" t="s">
        <v>82</v>
      </c>
      <c r="D526" s="46" t="s">
        <v>80</v>
      </c>
      <c r="E526" s="46" t="s">
        <v>82</v>
      </c>
      <c r="F526" s="46" t="s">
        <v>2493</v>
      </c>
      <c r="G526" s="46" t="s">
        <v>2494</v>
      </c>
      <c r="H526" s="46" t="s">
        <v>2495</v>
      </c>
      <c r="I526" t="s">
        <v>714</v>
      </c>
    </row>
    <row r="527" spans="1:9" ht="12" customHeight="1">
      <c r="A527" s="46" t="s">
        <v>43</v>
      </c>
      <c r="B527" s="46" t="s">
        <v>449</v>
      </c>
      <c r="C527" s="46" t="s">
        <v>449</v>
      </c>
      <c r="D527" s="46" t="s">
        <v>449</v>
      </c>
      <c r="E527" s="46" t="s">
        <v>449</v>
      </c>
      <c r="F527" s="46" t="s">
        <v>2496</v>
      </c>
      <c r="G527" s="46" t="s">
        <v>2497</v>
      </c>
      <c r="H527" s="46" t="s">
        <v>2498</v>
      </c>
      <c r="I527" t="s">
        <v>2499</v>
      </c>
    </row>
    <row r="528" spans="1:9" ht="12" customHeight="1">
      <c r="A528" s="46" t="s">
        <v>43</v>
      </c>
      <c r="B528" s="46" t="s">
        <v>475</v>
      </c>
      <c r="C528" s="46" t="s">
        <v>476</v>
      </c>
      <c r="D528" s="46" t="s">
        <v>475</v>
      </c>
      <c r="E528" s="46" t="s">
        <v>476</v>
      </c>
      <c r="F528" s="46" t="s">
        <v>2500</v>
      </c>
      <c r="G528" s="46" t="s">
        <v>2501</v>
      </c>
      <c r="H528" s="46" t="s">
        <v>2502</v>
      </c>
      <c r="I528" t="s">
        <v>480</v>
      </c>
    </row>
    <row r="529" spans="1:9" ht="12" customHeight="1">
      <c r="A529" s="46" t="s">
        <v>43</v>
      </c>
      <c r="B529" s="46" t="s">
        <v>546</v>
      </c>
      <c r="C529" s="46" t="s">
        <v>547</v>
      </c>
      <c r="D529" s="46" t="s">
        <v>1295</v>
      </c>
      <c r="E529" s="46" t="s">
        <v>1296</v>
      </c>
      <c r="F529" s="46" t="s">
        <v>2503</v>
      </c>
      <c r="G529" s="46" t="s">
        <v>2504</v>
      </c>
      <c r="H529" s="46" t="s">
        <v>2505</v>
      </c>
      <c r="I529" t="s">
        <v>553</v>
      </c>
    </row>
    <row r="530" spans="1:9" ht="12" customHeight="1">
      <c r="A530" s="46" t="s">
        <v>43</v>
      </c>
      <c r="B530" s="46" t="s">
        <v>1048</v>
      </c>
      <c r="C530" s="46" t="s">
        <v>1049</v>
      </c>
      <c r="D530" s="46" t="s">
        <v>1048</v>
      </c>
      <c r="E530" s="46" t="s">
        <v>1049</v>
      </c>
      <c r="F530" s="46" t="s">
        <v>2506</v>
      </c>
      <c r="G530" s="46" t="s">
        <v>2507</v>
      </c>
      <c r="H530" s="46" t="s">
        <v>2508</v>
      </c>
      <c r="I530" t="s">
        <v>434</v>
      </c>
    </row>
    <row r="531" spans="1:9" ht="12" customHeight="1">
      <c r="A531" s="46" t="s">
        <v>43</v>
      </c>
      <c r="B531" s="46" t="s">
        <v>546</v>
      </c>
      <c r="C531" s="46" t="s">
        <v>547</v>
      </c>
      <c r="D531" s="46" t="s">
        <v>1295</v>
      </c>
      <c r="E531" s="46" t="s">
        <v>1296</v>
      </c>
      <c r="F531" s="46" t="s">
        <v>2509</v>
      </c>
      <c r="G531" s="46" t="s">
        <v>2510</v>
      </c>
      <c r="H531" s="46" t="s">
        <v>2511</v>
      </c>
      <c r="I531" t="s">
        <v>63</v>
      </c>
    </row>
    <row r="532" spans="1:9" ht="12" customHeight="1">
      <c r="A532" s="46" t="s">
        <v>43</v>
      </c>
      <c r="B532" s="46" t="s">
        <v>80</v>
      </c>
      <c r="C532" s="46" t="s">
        <v>82</v>
      </c>
      <c r="D532" s="46" t="s">
        <v>80</v>
      </c>
      <c r="E532" s="46" t="s">
        <v>82</v>
      </c>
      <c r="F532" s="46" t="s">
        <v>2512</v>
      </c>
      <c r="G532" s="46" t="s">
        <v>2513</v>
      </c>
      <c r="H532" s="46" t="s">
        <v>2514</v>
      </c>
      <c r="I532" t="s">
        <v>420</v>
      </c>
    </row>
    <row r="533" spans="1:9" ht="12" customHeight="1">
      <c r="A533" s="46" t="s">
        <v>43</v>
      </c>
      <c r="B533" s="46" t="s">
        <v>449</v>
      </c>
      <c r="C533" s="46" t="s">
        <v>449</v>
      </c>
      <c r="D533" s="46" t="s">
        <v>449</v>
      </c>
      <c r="E533" s="46" t="s">
        <v>449</v>
      </c>
      <c r="F533" s="46" t="s">
        <v>2515</v>
      </c>
      <c r="G533" s="46" t="s">
        <v>2516</v>
      </c>
      <c r="H533" s="46" t="s">
        <v>2517</v>
      </c>
      <c r="I533" t="s">
        <v>2518</v>
      </c>
    </row>
    <row r="534" spans="1:9" ht="12" customHeight="1">
      <c r="A534" s="46" t="s">
        <v>43</v>
      </c>
      <c r="B534" s="46" t="s">
        <v>449</v>
      </c>
      <c r="C534" s="46" t="s">
        <v>449</v>
      </c>
      <c r="D534" s="46" t="s">
        <v>449</v>
      </c>
      <c r="E534" s="46" t="s">
        <v>449</v>
      </c>
      <c r="F534" s="46" t="s">
        <v>2519</v>
      </c>
      <c r="G534" s="46" t="s">
        <v>2520</v>
      </c>
      <c r="H534" s="46" t="s">
        <v>2521</v>
      </c>
      <c r="I534" t="s">
        <v>2522</v>
      </c>
    </row>
    <row r="535" spans="1:9" ht="12" customHeight="1">
      <c r="A535" s="46" t="s">
        <v>43</v>
      </c>
      <c r="B535" s="46" t="s">
        <v>427</v>
      </c>
      <c r="C535" s="46" t="s">
        <v>428</v>
      </c>
      <c r="D535" s="46" t="s">
        <v>856</v>
      </c>
      <c r="E535" s="46" t="s">
        <v>857</v>
      </c>
      <c r="F535" s="46" t="s">
        <v>2523</v>
      </c>
      <c r="G535" s="46" t="s">
        <v>2524</v>
      </c>
      <c r="H535" s="46" t="s">
        <v>2525</v>
      </c>
      <c r="I535" t="s">
        <v>434</v>
      </c>
    </row>
    <row r="536" spans="1:9" ht="12" customHeight="1">
      <c r="A536" s="46" t="s">
        <v>43</v>
      </c>
      <c r="B536" s="46" t="s">
        <v>80</v>
      </c>
      <c r="C536" s="46" t="s">
        <v>82</v>
      </c>
      <c r="D536" s="46" t="s">
        <v>80</v>
      </c>
      <c r="E536" s="46" t="s">
        <v>82</v>
      </c>
      <c r="F536" s="46" t="s">
        <v>2526</v>
      </c>
      <c r="G536" s="46" t="s">
        <v>2527</v>
      </c>
      <c r="H536" s="46" t="s">
        <v>2528</v>
      </c>
      <c r="I536" t="s">
        <v>420</v>
      </c>
    </row>
    <row r="537" spans="1:9" ht="12" customHeight="1">
      <c r="A537" s="46" t="s">
        <v>43</v>
      </c>
      <c r="B537" s="46" t="s">
        <v>80</v>
      </c>
      <c r="C537" s="46" t="s">
        <v>82</v>
      </c>
      <c r="D537" s="46" t="s">
        <v>80</v>
      </c>
      <c r="E537" s="46" t="s">
        <v>82</v>
      </c>
      <c r="F537" s="46" t="s">
        <v>2529</v>
      </c>
      <c r="G537" s="46" t="s">
        <v>2530</v>
      </c>
      <c r="H537" s="46" t="s">
        <v>2531</v>
      </c>
      <c r="I537" t="s">
        <v>434</v>
      </c>
    </row>
    <row r="538" spans="1:9" ht="12" customHeight="1">
      <c r="A538" s="46" t="s">
        <v>43</v>
      </c>
      <c r="B538" s="46" t="s">
        <v>80</v>
      </c>
      <c r="C538" s="46" t="s">
        <v>82</v>
      </c>
      <c r="D538" s="46" t="s">
        <v>80</v>
      </c>
      <c r="E538" s="46" t="s">
        <v>82</v>
      </c>
      <c r="F538" s="46" t="s">
        <v>2532</v>
      </c>
      <c r="G538" s="46" t="s">
        <v>2533</v>
      </c>
      <c r="H538" s="46" t="s">
        <v>2534</v>
      </c>
      <c r="I538" t="s">
        <v>618</v>
      </c>
    </row>
    <row r="539" spans="1:9" ht="12" customHeight="1">
      <c r="A539" s="46" t="s">
        <v>43</v>
      </c>
      <c r="B539" s="46" t="s">
        <v>80</v>
      </c>
      <c r="C539" s="46" t="s">
        <v>82</v>
      </c>
      <c r="D539" s="46" t="s">
        <v>80</v>
      </c>
      <c r="E539" s="46" t="s">
        <v>82</v>
      </c>
      <c r="F539" s="46" t="s">
        <v>2535</v>
      </c>
      <c r="G539" s="46" t="s">
        <v>2536</v>
      </c>
      <c r="H539" s="46" t="s">
        <v>2537</v>
      </c>
      <c r="I539" t="s">
        <v>63</v>
      </c>
    </row>
    <row r="540" spans="1:9" ht="12" customHeight="1">
      <c r="A540" s="46" t="s">
        <v>43</v>
      </c>
      <c r="B540" s="46" t="s">
        <v>80</v>
      </c>
      <c r="C540" s="46" t="s">
        <v>82</v>
      </c>
      <c r="D540" s="46" t="s">
        <v>80</v>
      </c>
      <c r="E540" s="46" t="s">
        <v>82</v>
      </c>
      <c r="F540" s="46" t="s">
        <v>2538</v>
      </c>
      <c r="G540" s="46" t="s">
        <v>2539</v>
      </c>
      <c r="H540" s="46" t="s">
        <v>2540</v>
      </c>
      <c r="I540" t="s">
        <v>63</v>
      </c>
    </row>
    <row r="541" spans="1:9" ht="12" customHeight="1">
      <c r="A541" s="46" t="s">
        <v>43</v>
      </c>
      <c r="B541" s="46" t="s">
        <v>80</v>
      </c>
      <c r="C541" s="46" t="s">
        <v>82</v>
      </c>
      <c r="D541" s="46" t="s">
        <v>80</v>
      </c>
      <c r="E541" s="46" t="s">
        <v>82</v>
      </c>
      <c r="F541" s="46" t="s">
        <v>2541</v>
      </c>
      <c r="G541" s="46" t="s">
        <v>2542</v>
      </c>
      <c r="H541" s="46" t="s">
        <v>2543</v>
      </c>
      <c r="I541" t="s">
        <v>63</v>
      </c>
    </row>
    <row r="542" spans="1:9" ht="12" customHeight="1">
      <c r="A542" s="46" t="s">
        <v>43</v>
      </c>
      <c r="B542" s="46" t="s">
        <v>1086</v>
      </c>
      <c r="C542" s="46" t="s">
        <v>1087</v>
      </c>
      <c r="D542" s="46" t="s">
        <v>2544</v>
      </c>
      <c r="E542" s="46" t="s">
        <v>2545</v>
      </c>
      <c r="F542" s="46" t="s">
        <v>2546</v>
      </c>
      <c r="G542" s="46" t="s">
        <v>2547</v>
      </c>
      <c r="H542" s="46" t="s">
        <v>2548</v>
      </c>
      <c r="I542" t="s">
        <v>1093</v>
      </c>
    </row>
    <row r="543" spans="1:9" ht="12" customHeight="1">
      <c r="A543" s="46" t="s">
        <v>43</v>
      </c>
      <c r="B543" s="46" t="s">
        <v>606</v>
      </c>
      <c r="C543" s="46" t="s">
        <v>607</v>
      </c>
      <c r="D543" s="46" t="s">
        <v>606</v>
      </c>
      <c r="E543" s="46" t="s">
        <v>607</v>
      </c>
      <c r="F543" s="46" t="s">
        <v>2549</v>
      </c>
      <c r="G543" s="46" t="s">
        <v>2550</v>
      </c>
      <c r="H543" s="46" t="s">
        <v>2551</v>
      </c>
      <c r="I543" t="s">
        <v>611</v>
      </c>
    </row>
    <row r="544" spans="1:9" ht="12" customHeight="1">
      <c r="A544" s="46" t="s">
        <v>43</v>
      </c>
      <c r="B544" s="46" t="s">
        <v>80</v>
      </c>
      <c r="C544" s="46" t="s">
        <v>82</v>
      </c>
      <c r="D544" s="46" t="s">
        <v>80</v>
      </c>
      <c r="E544" s="46" t="s">
        <v>82</v>
      </c>
      <c r="F544" s="46" t="s">
        <v>2552</v>
      </c>
      <c r="G544" s="46" t="s">
        <v>2553</v>
      </c>
      <c r="H544" s="46" t="s">
        <v>2554</v>
      </c>
      <c r="I544" t="s">
        <v>420</v>
      </c>
    </row>
    <row r="545" spans="1:9" ht="12" customHeight="1">
      <c r="A545" s="46" t="s">
        <v>43</v>
      </c>
      <c r="B545" s="46" t="s">
        <v>80</v>
      </c>
      <c r="C545" s="46" t="s">
        <v>82</v>
      </c>
      <c r="D545" s="46" t="s">
        <v>80</v>
      </c>
      <c r="E545" s="46" t="s">
        <v>82</v>
      </c>
      <c r="F545" s="46" t="s">
        <v>2555</v>
      </c>
      <c r="G545" s="46" t="s">
        <v>2556</v>
      </c>
      <c r="H545" s="46" t="s">
        <v>2557</v>
      </c>
      <c r="I545" t="s">
        <v>2558</v>
      </c>
    </row>
    <row r="546" spans="1:9" ht="12" customHeight="1">
      <c r="A546" s="46" t="s">
        <v>43</v>
      </c>
      <c r="B546" s="46" t="s">
        <v>80</v>
      </c>
      <c r="C546" s="46" t="s">
        <v>82</v>
      </c>
      <c r="D546" s="46" t="s">
        <v>80</v>
      </c>
      <c r="E546" s="46" t="s">
        <v>82</v>
      </c>
      <c r="F546" s="46" t="s">
        <v>2559</v>
      </c>
      <c r="G546" s="46" t="s">
        <v>2560</v>
      </c>
      <c r="H546" s="46" t="s">
        <v>2561</v>
      </c>
      <c r="I546" t="s">
        <v>2558</v>
      </c>
    </row>
    <row r="547" spans="1:9" ht="12" customHeight="1">
      <c r="A547" s="46" t="s">
        <v>43</v>
      </c>
      <c r="B547" s="46" t="s">
        <v>80</v>
      </c>
      <c r="C547" s="46" t="s">
        <v>82</v>
      </c>
      <c r="D547" s="46" t="s">
        <v>80</v>
      </c>
      <c r="E547" s="46" t="s">
        <v>82</v>
      </c>
      <c r="F547" s="46" t="s">
        <v>2562</v>
      </c>
      <c r="G547" s="46" t="s">
        <v>2563</v>
      </c>
      <c r="H547" s="46" t="s">
        <v>2564</v>
      </c>
      <c r="I547" t="s">
        <v>2558</v>
      </c>
    </row>
    <row r="548" spans="1:9" ht="12" customHeight="1">
      <c r="A548" s="46" t="s">
        <v>43</v>
      </c>
      <c r="B548" s="46" t="s">
        <v>80</v>
      </c>
      <c r="C548" s="46" t="s">
        <v>82</v>
      </c>
      <c r="D548" s="46" t="s">
        <v>80</v>
      </c>
      <c r="E548" s="46" t="s">
        <v>82</v>
      </c>
      <c r="F548" s="46" t="s">
        <v>2565</v>
      </c>
      <c r="G548" s="46" t="s">
        <v>2566</v>
      </c>
      <c r="H548" s="46" t="s">
        <v>2567</v>
      </c>
      <c r="I548" t="s">
        <v>618</v>
      </c>
    </row>
    <row r="549" spans="1:9" ht="12" customHeight="1">
      <c r="A549" s="46" t="s">
        <v>43</v>
      </c>
      <c r="B549" s="46" t="s">
        <v>449</v>
      </c>
      <c r="C549" s="46" t="s">
        <v>449</v>
      </c>
      <c r="D549" s="46" t="s">
        <v>449</v>
      </c>
      <c r="E549" s="46" t="s">
        <v>449</v>
      </c>
      <c r="F549" s="46" t="s">
        <v>2568</v>
      </c>
      <c r="G549" s="46" t="s">
        <v>2569</v>
      </c>
      <c r="H549" s="46" t="s">
        <v>2570</v>
      </c>
      <c r="I549" t="s">
        <v>2571</v>
      </c>
    </row>
    <row r="550" spans="1:9" ht="12" customHeight="1">
      <c r="A550" s="46" t="s">
        <v>43</v>
      </c>
      <c r="B550" s="46" t="s">
        <v>80</v>
      </c>
      <c r="C550" s="46" t="s">
        <v>82</v>
      </c>
      <c r="D550" s="46" t="s">
        <v>80</v>
      </c>
      <c r="E550" s="46" t="s">
        <v>82</v>
      </c>
      <c r="F550" s="46" t="s">
        <v>2572</v>
      </c>
      <c r="G550" s="46" t="s">
        <v>2573</v>
      </c>
      <c r="H550" s="46" t="s">
        <v>2574</v>
      </c>
      <c r="I550" t="s">
        <v>641</v>
      </c>
    </row>
    <row r="551" spans="1:9" ht="12" customHeight="1">
      <c r="A551" s="46" t="s">
        <v>43</v>
      </c>
      <c r="B551" s="46" t="s">
        <v>449</v>
      </c>
      <c r="C551" s="46" t="s">
        <v>449</v>
      </c>
      <c r="D551" s="46" t="s">
        <v>449</v>
      </c>
      <c r="E551" s="46" t="s">
        <v>449</v>
      </c>
      <c r="F551" s="46" t="s">
        <v>2575</v>
      </c>
      <c r="G551" s="46" t="s">
        <v>2576</v>
      </c>
      <c r="H551" s="46" t="s">
        <v>2577</v>
      </c>
      <c r="I551" t="s">
        <v>2578</v>
      </c>
    </row>
    <row r="552" spans="1:9" ht="12" customHeight="1">
      <c r="A552" s="46" t="s">
        <v>43</v>
      </c>
      <c r="B552" s="46" t="s">
        <v>986</v>
      </c>
      <c r="C552" s="46" t="s">
        <v>987</v>
      </c>
      <c r="D552" s="46" t="s">
        <v>988</v>
      </c>
      <c r="E552" s="46" t="s">
        <v>989</v>
      </c>
      <c r="F552" s="46" t="s">
        <v>2579</v>
      </c>
      <c r="G552" s="46" t="s">
        <v>2580</v>
      </c>
      <c r="H552" s="46" t="s">
        <v>2581</v>
      </c>
      <c r="I552" t="s">
        <v>63</v>
      </c>
    </row>
    <row r="553" spans="1:9" ht="12" customHeight="1">
      <c r="A553" s="46" t="s">
        <v>43</v>
      </c>
      <c r="B553" s="46" t="s">
        <v>449</v>
      </c>
      <c r="C553" s="46" t="s">
        <v>449</v>
      </c>
      <c r="D553" s="46" t="s">
        <v>449</v>
      </c>
      <c r="E553" s="46" t="s">
        <v>449</v>
      </c>
      <c r="F553" s="46" t="s">
        <v>2582</v>
      </c>
      <c r="G553" s="46" t="s">
        <v>2583</v>
      </c>
      <c r="H553" s="46" t="s">
        <v>2584</v>
      </c>
      <c r="I553" t="s">
        <v>2585</v>
      </c>
    </row>
    <row r="554" spans="1:9" ht="12" customHeight="1">
      <c r="A554" s="46" t="s">
        <v>43</v>
      </c>
      <c r="B554" s="46" t="s">
        <v>449</v>
      </c>
      <c r="C554" s="46" t="s">
        <v>449</v>
      </c>
      <c r="D554" s="46" t="s">
        <v>449</v>
      </c>
      <c r="E554" s="46" t="s">
        <v>449</v>
      </c>
      <c r="F554" s="46" t="s">
        <v>2586</v>
      </c>
      <c r="G554" s="46" t="s">
        <v>2587</v>
      </c>
      <c r="H554" s="46" t="s">
        <v>2478</v>
      </c>
      <c r="I554" t="s">
        <v>2588</v>
      </c>
    </row>
    <row r="555" spans="1:9" ht="12" customHeight="1">
      <c r="A555" s="46" t="s">
        <v>43</v>
      </c>
      <c r="B555" s="46" t="s">
        <v>80</v>
      </c>
      <c r="C555" s="46" t="s">
        <v>82</v>
      </c>
      <c r="D555" s="46" t="s">
        <v>80</v>
      </c>
      <c r="E555" s="46" t="s">
        <v>82</v>
      </c>
      <c r="F555" s="46" t="s">
        <v>2589</v>
      </c>
      <c r="G555" s="46" t="s">
        <v>2590</v>
      </c>
      <c r="H555" s="46" t="s">
        <v>2591</v>
      </c>
      <c r="I555" t="s">
        <v>618</v>
      </c>
    </row>
    <row r="556" spans="1:9" ht="12" customHeight="1">
      <c r="A556" s="46" t="s">
        <v>43</v>
      </c>
      <c r="B556" s="46" t="s">
        <v>80</v>
      </c>
      <c r="C556" s="46" t="s">
        <v>82</v>
      </c>
      <c r="D556" s="46" t="s">
        <v>80</v>
      </c>
      <c r="E556" s="46" t="s">
        <v>82</v>
      </c>
      <c r="F556" s="46" t="s">
        <v>2592</v>
      </c>
      <c r="G556" s="46" t="s">
        <v>2593</v>
      </c>
      <c r="H556" s="46" t="s">
        <v>2594</v>
      </c>
      <c r="I556" t="s">
        <v>622</v>
      </c>
    </row>
    <row r="557" spans="1:9" ht="12" customHeight="1">
      <c r="A557" s="46" t="s">
        <v>43</v>
      </c>
      <c r="B557" s="46" t="s">
        <v>80</v>
      </c>
      <c r="C557" s="46" t="s">
        <v>82</v>
      </c>
      <c r="D557" s="46" t="s">
        <v>80</v>
      </c>
      <c r="E557" s="46" t="s">
        <v>82</v>
      </c>
      <c r="F557" s="46" t="s">
        <v>2595</v>
      </c>
      <c r="G557" s="46" t="s">
        <v>2596</v>
      </c>
      <c r="H557" s="46" t="s">
        <v>2597</v>
      </c>
      <c r="I557" t="s">
        <v>495</v>
      </c>
    </row>
    <row r="558" spans="1:9" ht="12" customHeight="1">
      <c r="A558" s="46" t="s">
        <v>43</v>
      </c>
      <c r="B558" s="46" t="s">
        <v>80</v>
      </c>
      <c r="C558" s="46" t="s">
        <v>82</v>
      </c>
      <c r="D558" s="46" t="s">
        <v>80</v>
      </c>
      <c r="E558" s="46" t="s">
        <v>82</v>
      </c>
      <c r="F558" s="46" t="s">
        <v>2598</v>
      </c>
      <c r="G558" s="46" t="s">
        <v>2599</v>
      </c>
      <c r="H558" s="46" t="s">
        <v>2600</v>
      </c>
      <c r="I558" t="s">
        <v>2601</v>
      </c>
    </row>
    <row r="559" spans="1:9" ht="12" customHeight="1">
      <c r="A559" s="46" t="s">
        <v>43</v>
      </c>
      <c r="B559" s="46" t="s">
        <v>441</v>
      </c>
      <c r="C559" s="46" t="s">
        <v>442</v>
      </c>
      <c r="D559" s="46" t="s">
        <v>981</v>
      </c>
      <c r="E559" s="46" t="s">
        <v>982</v>
      </c>
      <c r="F559" s="46" t="s">
        <v>2602</v>
      </c>
      <c r="G559" s="46" t="s">
        <v>2603</v>
      </c>
      <c r="H559" s="46" t="s">
        <v>2604</v>
      </c>
      <c r="I559" t="s">
        <v>448</v>
      </c>
    </row>
    <row r="560" spans="1:9" ht="12" customHeight="1">
      <c r="A560" s="46" t="s">
        <v>43</v>
      </c>
      <c r="B560" s="46" t="s">
        <v>80</v>
      </c>
      <c r="C560" s="46" t="s">
        <v>82</v>
      </c>
      <c r="D560" s="46" t="s">
        <v>80</v>
      </c>
      <c r="E560" s="46" t="s">
        <v>82</v>
      </c>
      <c r="F560" s="46" t="s">
        <v>2605</v>
      </c>
      <c r="G560" s="46" t="s">
        <v>2606</v>
      </c>
      <c r="H560" s="46" t="s">
        <v>2607</v>
      </c>
      <c r="I560" t="s">
        <v>440</v>
      </c>
    </row>
    <row r="561" spans="1:9" ht="12" customHeight="1">
      <c r="A561" s="46" t="s">
        <v>43</v>
      </c>
      <c r="B561" s="46" t="s">
        <v>80</v>
      </c>
      <c r="C561" s="46" t="s">
        <v>82</v>
      </c>
      <c r="D561" s="46" t="s">
        <v>80</v>
      </c>
      <c r="E561" s="46" t="s">
        <v>82</v>
      </c>
      <c r="F561" s="46" t="s">
        <v>2608</v>
      </c>
      <c r="G561" s="46" t="s">
        <v>2609</v>
      </c>
      <c r="H561" s="46" t="s">
        <v>2610</v>
      </c>
      <c r="I561" t="s">
        <v>495</v>
      </c>
    </row>
    <row r="562" spans="1:9" ht="12" customHeight="1">
      <c r="A562" s="46" t="s">
        <v>43</v>
      </c>
      <c r="B562" s="46" t="s">
        <v>80</v>
      </c>
      <c r="C562" s="46" t="s">
        <v>82</v>
      </c>
      <c r="D562" s="46" t="s">
        <v>80</v>
      </c>
      <c r="E562" s="46" t="s">
        <v>82</v>
      </c>
      <c r="F562" s="46" t="s">
        <v>2611</v>
      </c>
      <c r="G562" s="46" t="s">
        <v>2612</v>
      </c>
      <c r="H562" s="46" t="s">
        <v>2613</v>
      </c>
      <c r="I562" t="s">
        <v>63</v>
      </c>
    </row>
    <row r="563" spans="1:9" ht="12" customHeight="1">
      <c r="A563" s="46" t="s">
        <v>43</v>
      </c>
      <c r="B563" s="46" t="s">
        <v>80</v>
      </c>
      <c r="C563" s="46" t="s">
        <v>82</v>
      </c>
      <c r="D563" s="46" t="s">
        <v>80</v>
      </c>
      <c r="E563" s="46" t="s">
        <v>82</v>
      </c>
      <c r="F563" s="46" t="s">
        <v>2614</v>
      </c>
      <c r="G563" s="46" t="s">
        <v>2615</v>
      </c>
      <c r="H563" s="46" t="s">
        <v>2616</v>
      </c>
      <c r="I563" t="s">
        <v>2617</v>
      </c>
    </row>
    <row r="564" spans="1:9" ht="12" customHeight="1">
      <c r="A564" s="46" t="s">
        <v>43</v>
      </c>
      <c r="B564" s="46" t="s">
        <v>80</v>
      </c>
      <c r="C564" s="46" t="s">
        <v>82</v>
      </c>
      <c r="D564" s="46" t="s">
        <v>80</v>
      </c>
      <c r="E564" s="46" t="s">
        <v>82</v>
      </c>
      <c r="F564" s="46" t="s">
        <v>2618</v>
      </c>
      <c r="G564" s="46" t="s">
        <v>2619</v>
      </c>
      <c r="H564" s="46" t="s">
        <v>2620</v>
      </c>
      <c r="I564" t="s">
        <v>63</v>
      </c>
    </row>
    <row r="565" spans="1:9" ht="12" customHeight="1">
      <c r="A565" s="46" t="s">
        <v>43</v>
      </c>
      <c r="B565" s="46" t="s">
        <v>449</v>
      </c>
      <c r="C565" s="46" t="s">
        <v>449</v>
      </c>
      <c r="D565" s="46" t="s">
        <v>449</v>
      </c>
      <c r="E565" s="46" t="s">
        <v>449</v>
      </c>
      <c r="F565" s="46" t="s">
        <v>2621</v>
      </c>
      <c r="G565" s="46" t="s">
        <v>2622</v>
      </c>
      <c r="H565" s="46" t="s">
        <v>2623</v>
      </c>
      <c r="I565" t="s">
        <v>2624</v>
      </c>
    </row>
    <row r="566" spans="1:9" ht="12" customHeight="1">
      <c r="A566" s="46" t="s">
        <v>43</v>
      </c>
      <c r="B566" s="46" t="s">
        <v>80</v>
      </c>
      <c r="C566" s="46" t="s">
        <v>82</v>
      </c>
      <c r="D566" s="46" t="s">
        <v>80</v>
      </c>
      <c r="E566" s="46" t="s">
        <v>82</v>
      </c>
      <c r="F566" s="46" t="s">
        <v>2625</v>
      </c>
      <c r="G566" s="46" t="s">
        <v>2626</v>
      </c>
      <c r="H566" s="46" t="s">
        <v>2627</v>
      </c>
      <c r="I566" t="s">
        <v>733</v>
      </c>
    </row>
    <row r="567" spans="1:9" ht="12" customHeight="1">
      <c r="A567" s="46" t="s">
        <v>43</v>
      </c>
      <c r="B567" s="46" t="s">
        <v>80</v>
      </c>
      <c r="C567" s="46" t="s">
        <v>82</v>
      </c>
      <c r="D567" s="46" t="s">
        <v>80</v>
      </c>
      <c r="E567" s="46" t="s">
        <v>82</v>
      </c>
      <c r="F567" s="46" t="s">
        <v>2628</v>
      </c>
      <c r="G567" s="46" t="s">
        <v>2629</v>
      </c>
      <c r="H567" s="46" t="s">
        <v>2630</v>
      </c>
      <c r="I567" t="s">
        <v>440</v>
      </c>
    </row>
    <row r="568" spans="1:9" ht="12" customHeight="1">
      <c r="A568" s="46" t="s">
        <v>43</v>
      </c>
      <c r="B568" s="46" t="s">
        <v>80</v>
      </c>
      <c r="C568" s="46" t="s">
        <v>82</v>
      </c>
      <c r="D568" s="46" t="s">
        <v>80</v>
      </c>
      <c r="E568" s="46" t="s">
        <v>82</v>
      </c>
      <c r="F568" s="46" t="s">
        <v>2631</v>
      </c>
      <c r="G568" s="46" t="s">
        <v>2632</v>
      </c>
      <c r="H568" s="46" t="s">
        <v>2633</v>
      </c>
      <c r="I568" t="s">
        <v>440</v>
      </c>
    </row>
    <row r="569" spans="1:9" ht="12" customHeight="1">
      <c r="A569" s="46" t="s">
        <v>43</v>
      </c>
      <c r="B569" s="46" t="s">
        <v>80</v>
      </c>
      <c r="C569" s="46" t="s">
        <v>82</v>
      </c>
      <c r="D569" s="46" t="s">
        <v>80</v>
      </c>
      <c r="E569" s="46" t="s">
        <v>82</v>
      </c>
      <c r="F569" s="46" t="s">
        <v>2634</v>
      </c>
      <c r="G569" s="46" t="s">
        <v>2635</v>
      </c>
      <c r="H569" s="46" t="s">
        <v>2636</v>
      </c>
      <c r="I569" t="s">
        <v>63</v>
      </c>
    </row>
    <row r="570" spans="1:9" ht="12" customHeight="1">
      <c r="A570" s="46" t="s">
        <v>43</v>
      </c>
      <c r="B570" s="46" t="s">
        <v>80</v>
      </c>
      <c r="C570" s="46" t="s">
        <v>82</v>
      </c>
      <c r="D570" s="46" t="s">
        <v>80</v>
      </c>
      <c r="E570" s="46" t="s">
        <v>82</v>
      </c>
      <c r="F570" s="46" t="s">
        <v>2637</v>
      </c>
      <c r="G570" s="46" t="s">
        <v>2638</v>
      </c>
      <c r="H570" s="46" t="s">
        <v>2639</v>
      </c>
      <c r="I570" t="s">
        <v>63</v>
      </c>
    </row>
    <row r="571" spans="1:9" ht="12" customHeight="1">
      <c r="A571" s="46" t="s">
        <v>43</v>
      </c>
      <c r="B571" s="46" t="s">
        <v>80</v>
      </c>
      <c r="C571" s="46" t="s">
        <v>82</v>
      </c>
      <c r="D571" s="46" t="s">
        <v>80</v>
      </c>
      <c r="E571" s="46" t="s">
        <v>82</v>
      </c>
      <c r="F571" s="46" t="s">
        <v>2640</v>
      </c>
      <c r="G571" s="46" t="s">
        <v>2641</v>
      </c>
      <c r="H571" s="46" t="s">
        <v>2642</v>
      </c>
      <c r="I571" t="s">
        <v>622</v>
      </c>
    </row>
    <row r="572" spans="1:9" ht="12" customHeight="1">
      <c r="A572" s="46" t="s">
        <v>43</v>
      </c>
      <c r="B572" s="46" t="s">
        <v>449</v>
      </c>
      <c r="C572" s="46" t="s">
        <v>449</v>
      </c>
      <c r="D572" s="46" t="s">
        <v>449</v>
      </c>
      <c r="E572" s="46" t="s">
        <v>449</v>
      </c>
      <c r="F572" s="46" t="s">
        <v>2643</v>
      </c>
      <c r="G572" s="46" t="s">
        <v>2644</v>
      </c>
      <c r="H572" s="46" t="s">
        <v>2645</v>
      </c>
      <c r="I572" t="s">
        <v>2585</v>
      </c>
    </row>
    <row r="573" spans="1:9" ht="12" customHeight="1">
      <c r="A573" s="46" t="s">
        <v>43</v>
      </c>
      <c r="B573" s="46" t="s">
        <v>80</v>
      </c>
      <c r="C573" s="46" t="s">
        <v>82</v>
      </c>
      <c r="D573" s="46" t="s">
        <v>80</v>
      </c>
      <c r="E573" s="46" t="s">
        <v>82</v>
      </c>
      <c r="F573" s="46" t="s">
        <v>2646</v>
      </c>
      <c r="G573" s="46" t="s">
        <v>2647</v>
      </c>
      <c r="H573" s="46" t="s">
        <v>2648</v>
      </c>
      <c r="I573" t="s">
        <v>535</v>
      </c>
    </row>
    <row r="574" spans="1:9" ht="12" customHeight="1">
      <c r="A574" s="46" t="s">
        <v>43</v>
      </c>
      <c r="B574" s="46" t="s">
        <v>449</v>
      </c>
      <c r="C574" s="46" t="s">
        <v>449</v>
      </c>
      <c r="D574" s="46" t="s">
        <v>449</v>
      </c>
      <c r="E574" s="46" t="s">
        <v>449</v>
      </c>
      <c r="F574" s="46" t="s">
        <v>2649</v>
      </c>
      <c r="G574" s="46" t="s">
        <v>2650</v>
      </c>
      <c r="H574" s="46" t="s">
        <v>2651</v>
      </c>
      <c r="I574" t="s">
        <v>2624</v>
      </c>
    </row>
    <row r="575" spans="1:9" ht="12" customHeight="1">
      <c r="A575" s="46" t="s">
        <v>43</v>
      </c>
      <c r="B575" s="46" t="s">
        <v>80</v>
      </c>
      <c r="C575" s="46" t="s">
        <v>82</v>
      </c>
      <c r="D575" s="46" t="s">
        <v>80</v>
      </c>
      <c r="E575" s="46" t="s">
        <v>82</v>
      </c>
      <c r="F575" s="46" t="s">
        <v>2652</v>
      </c>
      <c r="G575" s="46" t="s">
        <v>2653</v>
      </c>
      <c r="H575" s="46" t="s">
        <v>2654</v>
      </c>
      <c r="I575" t="s">
        <v>535</v>
      </c>
    </row>
    <row r="576" spans="1:9" ht="12" customHeight="1">
      <c r="A576" s="46" t="s">
        <v>43</v>
      </c>
      <c r="B576" s="46" t="s">
        <v>80</v>
      </c>
      <c r="C576" s="46" t="s">
        <v>82</v>
      </c>
      <c r="D576" s="46" t="s">
        <v>80</v>
      </c>
      <c r="E576" s="46" t="s">
        <v>82</v>
      </c>
      <c r="F576" s="46" t="s">
        <v>2655</v>
      </c>
      <c r="G576" s="46" t="s">
        <v>2656</v>
      </c>
      <c r="H576" s="46" t="s">
        <v>2657</v>
      </c>
      <c r="I576" t="s">
        <v>440</v>
      </c>
    </row>
    <row r="577" spans="1:9" ht="12" customHeight="1">
      <c r="A577" s="46" t="s">
        <v>43</v>
      </c>
      <c r="B577" s="46" t="s">
        <v>80</v>
      </c>
      <c r="C577" s="46" t="s">
        <v>82</v>
      </c>
      <c r="D577" s="46" t="s">
        <v>80</v>
      </c>
      <c r="E577" s="46" t="s">
        <v>82</v>
      </c>
      <c r="F577" s="46" t="s">
        <v>2658</v>
      </c>
      <c r="G577" s="46" t="s">
        <v>2659</v>
      </c>
      <c r="H577" s="46" t="s">
        <v>2660</v>
      </c>
      <c r="I577" t="s">
        <v>714</v>
      </c>
    </row>
    <row r="578" spans="1:9" ht="12" customHeight="1">
      <c r="A578" s="46" t="s">
        <v>43</v>
      </c>
      <c r="B578" s="46" t="s">
        <v>80</v>
      </c>
      <c r="C578" s="46" t="s">
        <v>82</v>
      </c>
      <c r="D578" s="46" t="s">
        <v>80</v>
      </c>
      <c r="E578" s="46" t="s">
        <v>82</v>
      </c>
      <c r="F578" s="46" t="s">
        <v>2661</v>
      </c>
      <c r="G578" s="46" t="s">
        <v>2662</v>
      </c>
      <c r="H578" s="46" t="s">
        <v>2663</v>
      </c>
      <c r="I578" t="s">
        <v>63</v>
      </c>
    </row>
    <row r="579" spans="1:9" ht="12" customHeight="1">
      <c r="A579" s="46" t="s">
        <v>43</v>
      </c>
      <c r="B579" s="46" t="s">
        <v>80</v>
      </c>
      <c r="C579" s="46" t="s">
        <v>82</v>
      </c>
      <c r="D579" s="46" t="s">
        <v>80</v>
      </c>
      <c r="E579" s="46" t="s">
        <v>82</v>
      </c>
      <c r="F579" s="46" t="s">
        <v>2664</v>
      </c>
      <c r="G579" s="46" t="s">
        <v>2665</v>
      </c>
      <c r="H579" s="46" t="s">
        <v>2666</v>
      </c>
      <c r="I579" t="s">
        <v>63</v>
      </c>
    </row>
    <row r="580" spans="1:9" ht="12" customHeight="1">
      <c r="A580" s="46" t="s">
        <v>43</v>
      </c>
      <c r="B580" s="46" t="s">
        <v>80</v>
      </c>
      <c r="C580" s="46" t="s">
        <v>82</v>
      </c>
      <c r="D580" s="46" t="s">
        <v>80</v>
      </c>
      <c r="E580" s="46" t="s">
        <v>82</v>
      </c>
      <c r="F580" s="46" t="s">
        <v>2667</v>
      </c>
      <c r="G580" s="46" t="s">
        <v>2668</v>
      </c>
      <c r="H580" s="46" t="s">
        <v>2669</v>
      </c>
      <c r="I580" t="s">
        <v>618</v>
      </c>
    </row>
    <row r="581" spans="1:9" ht="12" customHeight="1">
      <c r="A581" s="46" t="s">
        <v>43</v>
      </c>
      <c r="B581" s="46" t="s">
        <v>80</v>
      </c>
      <c r="C581" s="46" t="s">
        <v>82</v>
      </c>
      <c r="D581" s="46" t="s">
        <v>80</v>
      </c>
      <c r="E581" s="46" t="s">
        <v>82</v>
      </c>
      <c r="F581" s="46" t="s">
        <v>2670</v>
      </c>
      <c r="G581" s="46" t="s">
        <v>2671</v>
      </c>
      <c r="H581" s="46" t="s">
        <v>2672</v>
      </c>
      <c r="I581" t="s">
        <v>2673</v>
      </c>
    </row>
    <row r="582" spans="1:9" ht="12" customHeight="1">
      <c r="A582" s="46" t="s">
        <v>43</v>
      </c>
      <c r="B582" s="46" t="s">
        <v>986</v>
      </c>
      <c r="C582" s="46" t="s">
        <v>987</v>
      </c>
      <c r="D582" s="46" t="s">
        <v>988</v>
      </c>
      <c r="E582" s="46" t="s">
        <v>989</v>
      </c>
      <c r="F582" s="46" t="s">
        <v>2674</v>
      </c>
      <c r="G582" s="46" t="s">
        <v>2675</v>
      </c>
      <c r="H582" s="46" t="s">
        <v>2676</v>
      </c>
      <c r="I582" t="s">
        <v>993</v>
      </c>
    </row>
    <row r="583" spans="1:9" ht="12" customHeight="1">
      <c r="A583" s="46" t="s">
        <v>43</v>
      </c>
      <c r="B583" s="46" t="s">
        <v>80</v>
      </c>
      <c r="C583" s="46" t="s">
        <v>82</v>
      </c>
      <c r="D583" s="46" t="s">
        <v>80</v>
      </c>
      <c r="E583" s="46" t="s">
        <v>82</v>
      </c>
      <c r="F583" s="46" t="s">
        <v>2677</v>
      </c>
      <c r="G583" s="46" t="s">
        <v>2678</v>
      </c>
      <c r="H583" s="46" t="s">
        <v>2679</v>
      </c>
      <c r="I583" t="s">
        <v>668</v>
      </c>
    </row>
    <row r="584" spans="1:9" ht="12" customHeight="1">
      <c r="A584" s="46" t="s">
        <v>43</v>
      </c>
      <c r="B584" s="46" t="s">
        <v>475</v>
      </c>
      <c r="C584" s="46" t="s">
        <v>476</v>
      </c>
      <c r="D584" s="46" t="s">
        <v>475</v>
      </c>
      <c r="E584" s="46" t="s">
        <v>476</v>
      </c>
      <c r="F584" s="46" t="s">
        <v>2680</v>
      </c>
      <c r="G584" s="46" t="s">
        <v>2681</v>
      </c>
      <c r="H584" s="46" t="s">
        <v>2682</v>
      </c>
      <c r="I584" t="s">
        <v>480</v>
      </c>
    </row>
    <row r="585" spans="1:9" ht="12" customHeight="1">
      <c r="A585" s="46" t="s">
        <v>43</v>
      </c>
      <c r="B585" s="46" t="s">
        <v>80</v>
      </c>
      <c r="C585" s="46" t="s">
        <v>82</v>
      </c>
      <c r="D585" s="46" t="s">
        <v>80</v>
      </c>
      <c r="E585" s="46" t="s">
        <v>82</v>
      </c>
      <c r="F585" s="46" t="s">
        <v>2683</v>
      </c>
      <c r="G585" s="46" t="s">
        <v>2684</v>
      </c>
      <c r="H585" s="46" t="s">
        <v>2685</v>
      </c>
      <c r="I585" t="s">
        <v>420</v>
      </c>
    </row>
    <row r="586" spans="1:9" ht="12" customHeight="1">
      <c r="A586" s="46" t="s">
        <v>43</v>
      </c>
      <c r="B586" s="46" t="s">
        <v>845</v>
      </c>
      <c r="C586" s="46" t="s">
        <v>846</v>
      </c>
      <c r="D586" s="46" t="s">
        <v>847</v>
      </c>
      <c r="E586" s="46" t="s">
        <v>848</v>
      </c>
      <c r="F586" s="46" t="s">
        <v>2686</v>
      </c>
      <c r="G586" s="46" t="s">
        <v>2687</v>
      </c>
      <c r="H586" s="46" t="s">
        <v>2688</v>
      </c>
      <c r="I586" t="s">
        <v>852</v>
      </c>
    </row>
    <row r="587" spans="1:9" ht="12" customHeight="1">
      <c r="A587" s="46" t="s">
        <v>43</v>
      </c>
      <c r="B587" s="46" t="s">
        <v>80</v>
      </c>
      <c r="C587" s="46" t="s">
        <v>82</v>
      </c>
      <c r="D587" s="46" t="s">
        <v>80</v>
      </c>
      <c r="E587" s="46" t="s">
        <v>82</v>
      </c>
      <c r="F587" s="46" t="s">
        <v>2689</v>
      </c>
      <c r="G587" s="46" t="s">
        <v>2690</v>
      </c>
      <c r="H587" s="46" t="s">
        <v>2691</v>
      </c>
      <c r="I587" t="s">
        <v>668</v>
      </c>
    </row>
    <row r="588" spans="1:9" ht="12" customHeight="1">
      <c r="A588" s="46" t="s">
        <v>43</v>
      </c>
      <c r="B588" s="46" t="s">
        <v>80</v>
      </c>
      <c r="C588" s="46" t="s">
        <v>82</v>
      </c>
      <c r="D588" s="46" t="s">
        <v>80</v>
      </c>
      <c r="E588" s="46" t="s">
        <v>82</v>
      </c>
      <c r="F588" s="46" t="s">
        <v>2692</v>
      </c>
      <c r="G588" s="46" t="s">
        <v>2693</v>
      </c>
      <c r="H588" s="46" t="s">
        <v>2694</v>
      </c>
      <c r="I588" t="s">
        <v>2695</v>
      </c>
    </row>
    <row r="589" spans="1:9" ht="12" customHeight="1">
      <c r="A589" s="46" t="s">
        <v>43</v>
      </c>
      <c r="B589" s="46" t="s">
        <v>508</v>
      </c>
      <c r="C589" s="46" t="s">
        <v>509</v>
      </c>
      <c r="D589" s="46" t="s">
        <v>751</v>
      </c>
      <c r="E589" s="46" t="s">
        <v>752</v>
      </c>
      <c r="F589" s="46" t="s">
        <v>2696</v>
      </c>
      <c r="G589" s="46" t="s">
        <v>2697</v>
      </c>
      <c r="H589" s="46" t="s">
        <v>2698</v>
      </c>
      <c r="I589" t="s">
        <v>515</v>
      </c>
    </row>
    <row r="590" spans="1:9" ht="12" customHeight="1">
      <c r="A590" s="46" t="s">
        <v>43</v>
      </c>
      <c r="B590" s="46" t="s">
        <v>80</v>
      </c>
      <c r="C590" s="46" t="s">
        <v>82</v>
      </c>
      <c r="D590" s="46" t="s">
        <v>80</v>
      </c>
      <c r="E590" s="46" t="s">
        <v>82</v>
      </c>
      <c r="F590" s="46" t="s">
        <v>2699</v>
      </c>
      <c r="G590" s="46" t="s">
        <v>2697</v>
      </c>
      <c r="H590" s="46" t="s">
        <v>2700</v>
      </c>
      <c r="I590" t="s">
        <v>733</v>
      </c>
    </row>
    <row r="591" spans="1:9" ht="12" customHeight="1">
      <c r="A591" s="46" t="s">
        <v>43</v>
      </c>
      <c r="B591" s="46" t="s">
        <v>80</v>
      </c>
      <c r="C591" s="46" t="s">
        <v>82</v>
      </c>
      <c r="D591" s="46" t="s">
        <v>80</v>
      </c>
      <c r="E591" s="46" t="s">
        <v>82</v>
      </c>
      <c r="F591" s="46" t="s">
        <v>2701</v>
      </c>
      <c r="G591" s="46" t="s">
        <v>2702</v>
      </c>
      <c r="H591" s="46" t="s">
        <v>2703</v>
      </c>
      <c r="I591" t="s">
        <v>2673</v>
      </c>
    </row>
    <row r="592" spans="1:9" ht="12" customHeight="1">
      <c r="A592" s="46" t="s">
        <v>43</v>
      </c>
      <c r="B592" s="46" t="s">
        <v>80</v>
      </c>
      <c r="C592" s="46" t="s">
        <v>82</v>
      </c>
      <c r="D592" s="46" t="s">
        <v>80</v>
      </c>
      <c r="E592" s="46" t="s">
        <v>82</v>
      </c>
      <c r="F592" s="46" t="s">
        <v>2704</v>
      </c>
      <c r="G592" s="46" t="s">
        <v>2705</v>
      </c>
      <c r="H592" s="46" t="s">
        <v>2706</v>
      </c>
      <c r="I592" t="s">
        <v>622</v>
      </c>
    </row>
    <row r="593" spans="1:9" ht="12" customHeight="1">
      <c r="A593" s="46" t="s">
        <v>43</v>
      </c>
      <c r="B593" s="46" t="s">
        <v>484</v>
      </c>
      <c r="C593" s="46" t="s">
        <v>485</v>
      </c>
      <c r="D593" s="46" t="s">
        <v>891</v>
      </c>
      <c r="E593" s="46" t="s">
        <v>892</v>
      </c>
      <c r="F593" s="46" t="s">
        <v>2707</v>
      </c>
      <c r="G593" s="46" t="s">
        <v>2708</v>
      </c>
      <c r="H593" s="46" t="s">
        <v>2709</v>
      </c>
      <c r="I593" t="s">
        <v>590</v>
      </c>
    </row>
    <row r="594" spans="1:9" ht="12" customHeight="1">
      <c r="A594" s="46" t="s">
        <v>43</v>
      </c>
      <c r="B594" s="46" t="s">
        <v>80</v>
      </c>
      <c r="C594" s="46" t="s">
        <v>82</v>
      </c>
      <c r="D594" s="46" t="s">
        <v>80</v>
      </c>
      <c r="E594" s="46" t="s">
        <v>82</v>
      </c>
      <c r="F594" s="46" t="s">
        <v>2710</v>
      </c>
      <c r="G594" s="46" t="s">
        <v>2711</v>
      </c>
      <c r="H594" s="46" t="s">
        <v>2712</v>
      </c>
      <c r="I594" t="s">
        <v>63</v>
      </c>
    </row>
    <row r="595" spans="1:9" ht="12" customHeight="1">
      <c r="A595" s="46" t="s">
        <v>43</v>
      </c>
      <c r="B595" s="46" t="s">
        <v>80</v>
      </c>
      <c r="C595" s="46" t="s">
        <v>82</v>
      </c>
      <c r="D595" s="46" t="s">
        <v>80</v>
      </c>
      <c r="E595" s="46" t="s">
        <v>82</v>
      </c>
      <c r="F595" s="46" t="s">
        <v>2713</v>
      </c>
      <c r="G595" s="46" t="s">
        <v>2714</v>
      </c>
      <c r="H595" s="46" t="s">
        <v>2715</v>
      </c>
      <c r="I595" t="s">
        <v>2716</v>
      </c>
    </row>
    <row r="596" spans="1:9" ht="12" customHeight="1">
      <c r="A596" s="46" t="s">
        <v>43</v>
      </c>
      <c r="B596" s="46" t="s">
        <v>80</v>
      </c>
      <c r="C596" s="46" t="s">
        <v>82</v>
      </c>
      <c r="D596" s="46" t="s">
        <v>80</v>
      </c>
      <c r="E596" s="46" t="s">
        <v>82</v>
      </c>
      <c r="F596" s="46" t="s">
        <v>2717</v>
      </c>
      <c r="G596" s="46" t="s">
        <v>2718</v>
      </c>
      <c r="H596" s="46" t="s">
        <v>2719</v>
      </c>
      <c r="I596" t="s">
        <v>733</v>
      </c>
    </row>
    <row r="597" spans="1:9" ht="12" customHeight="1">
      <c r="A597" s="46" t="s">
        <v>43</v>
      </c>
      <c r="B597" s="46" t="s">
        <v>572</v>
      </c>
      <c r="C597" s="46" t="s">
        <v>573</v>
      </c>
      <c r="D597" s="46" t="s">
        <v>574</v>
      </c>
      <c r="E597" s="46" t="s">
        <v>575</v>
      </c>
      <c r="F597" s="46" t="s">
        <v>2720</v>
      </c>
      <c r="G597" s="46" t="s">
        <v>2721</v>
      </c>
      <c r="H597" s="46" t="s">
        <v>2722</v>
      </c>
      <c r="I597" t="s">
        <v>661</v>
      </c>
    </row>
    <row r="598" spans="1:9" ht="12" customHeight="1">
      <c r="A598" s="46" t="s">
        <v>43</v>
      </c>
      <c r="B598" s="46" t="s">
        <v>845</v>
      </c>
      <c r="C598" s="46" t="s">
        <v>846</v>
      </c>
      <c r="D598" s="46" t="s">
        <v>847</v>
      </c>
      <c r="E598" s="46" t="s">
        <v>848</v>
      </c>
      <c r="F598" s="46" t="s">
        <v>2723</v>
      </c>
      <c r="G598" s="46" t="s">
        <v>2724</v>
      </c>
      <c r="H598" s="46" t="s">
        <v>2725</v>
      </c>
      <c r="I598" t="s">
        <v>852</v>
      </c>
    </row>
    <row r="599" spans="1:9" ht="12" customHeight="1">
      <c r="A599" s="46" t="s">
        <v>43</v>
      </c>
      <c r="B599" s="46" t="s">
        <v>80</v>
      </c>
      <c r="C599" s="46" t="s">
        <v>82</v>
      </c>
      <c r="D599" s="46" t="s">
        <v>80</v>
      </c>
      <c r="E599" s="46" t="s">
        <v>82</v>
      </c>
      <c r="F599" s="46" t="s">
        <v>2726</v>
      </c>
      <c r="G599" s="46" t="s">
        <v>2727</v>
      </c>
      <c r="H599" s="46" t="s">
        <v>2728</v>
      </c>
      <c r="I599" t="s">
        <v>434</v>
      </c>
    </row>
    <row r="600" spans="1:9" ht="12" customHeight="1">
      <c r="A600" s="46" t="s">
        <v>43</v>
      </c>
      <c r="B600" s="46" t="s">
        <v>80</v>
      </c>
      <c r="C600" s="46" t="s">
        <v>82</v>
      </c>
      <c r="D600" s="46" t="s">
        <v>80</v>
      </c>
      <c r="E600" s="46" t="s">
        <v>82</v>
      </c>
      <c r="F600" s="46" t="s">
        <v>2729</v>
      </c>
      <c r="G600" s="46" t="s">
        <v>2730</v>
      </c>
      <c r="H600" s="46" t="s">
        <v>2731</v>
      </c>
      <c r="I600" t="s">
        <v>2732</v>
      </c>
    </row>
    <row r="601" spans="1:9" ht="12" customHeight="1">
      <c r="A601" s="46" t="s">
        <v>43</v>
      </c>
      <c r="B601" s="46" t="s">
        <v>80</v>
      </c>
      <c r="C601" s="46" t="s">
        <v>82</v>
      </c>
      <c r="D601" s="46" t="s">
        <v>80</v>
      </c>
      <c r="E601" s="46" t="s">
        <v>82</v>
      </c>
      <c r="F601" s="46" t="s">
        <v>2733</v>
      </c>
      <c r="G601" s="46" t="s">
        <v>2734</v>
      </c>
      <c r="H601" s="46" t="s">
        <v>2735</v>
      </c>
      <c r="I601" t="s">
        <v>733</v>
      </c>
    </row>
    <row r="602" spans="1:9" ht="12" customHeight="1">
      <c r="A602" s="46" t="s">
        <v>43</v>
      </c>
      <c r="B602" s="46" t="s">
        <v>80</v>
      </c>
      <c r="C602" s="46" t="s">
        <v>82</v>
      </c>
      <c r="D602" s="46" t="s">
        <v>80</v>
      </c>
      <c r="E602" s="46" t="s">
        <v>82</v>
      </c>
      <c r="F602" s="46" t="s">
        <v>2736</v>
      </c>
      <c r="G602" s="46" t="s">
        <v>2737</v>
      </c>
      <c r="H602" s="46" t="s">
        <v>2738</v>
      </c>
      <c r="I602" t="s">
        <v>733</v>
      </c>
    </row>
    <row r="603" spans="1:9" ht="12" customHeight="1">
      <c r="A603" s="46" t="s">
        <v>43</v>
      </c>
      <c r="B603" s="46" t="s">
        <v>80</v>
      </c>
      <c r="C603" s="46" t="s">
        <v>82</v>
      </c>
      <c r="D603" s="46" t="s">
        <v>80</v>
      </c>
      <c r="E603" s="46" t="s">
        <v>82</v>
      </c>
      <c r="F603" s="46" t="s">
        <v>2739</v>
      </c>
      <c r="G603" s="46" t="s">
        <v>2740</v>
      </c>
      <c r="H603" s="46" t="s">
        <v>2741</v>
      </c>
      <c r="I603" t="s">
        <v>440</v>
      </c>
    </row>
    <row r="604" spans="1:9" ht="12" customHeight="1">
      <c r="A604" s="46" t="s">
        <v>43</v>
      </c>
      <c r="B604" s="46" t="s">
        <v>80</v>
      </c>
      <c r="C604" s="46" t="s">
        <v>82</v>
      </c>
      <c r="D604" s="46" t="s">
        <v>80</v>
      </c>
      <c r="E604" s="46" t="s">
        <v>82</v>
      </c>
      <c r="F604" s="46" t="s">
        <v>2742</v>
      </c>
      <c r="G604" s="46" t="s">
        <v>2743</v>
      </c>
      <c r="H604" s="46" t="s">
        <v>2744</v>
      </c>
      <c r="I604" t="s">
        <v>63</v>
      </c>
    </row>
    <row r="605" spans="1:9" ht="12" customHeight="1">
      <c r="A605" s="46" t="s">
        <v>43</v>
      </c>
      <c r="B605" s="46" t="s">
        <v>475</v>
      </c>
      <c r="C605" s="46" t="s">
        <v>476</v>
      </c>
      <c r="D605" s="46" t="s">
        <v>475</v>
      </c>
      <c r="E605" s="46" t="s">
        <v>476</v>
      </c>
      <c r="F605" s="46" t="s">
        <v>2745</v>
      </c>
      <c r="G605" s="46" t="s">
        <v>2746</v>
      </c>
      <c r="H605" s="46" t="s">
        <v>2747</v>
      </c>
      <c r="I605" t="s">
        <v>480</v>
      </c>
    </row>
    <row r="606" spans="1:9" ht="12" customHeight="1">
      <c r="A606" s="46" t="s">
        <v>43</v>
      </c>
      <c r="B606" s="46" t="s">
        <v>80</v>
      </c>
      <c r="C606" s="46" t="s">
        <v>82</v>
      </c>
      <c r="D606" s="46" t="s">
        <v>80</v>
      </c>
      <c r="E606" s="46" t="s">
        <v>82</v>
      </c>
      <c r="F606" s="46" t="s">
        <v>2748</v>
      </c>
      <c r="G606" s="46" t="s">
        <v>2749</v>
      </c>
      <c r="H606" s="46" t="s">
        <v>2750</v>
      </c>
      <c r="I606" t="s">
        <v>611</v>
      </c>
    </row>
    <row r="607" spans="1:9" ht="12" customHeight="1">
      <c r="A607" s="46" t="s">
        <v>43</v>
      </c>
      <c r="B607" s="46" t="s">
        <v>441</v>
      </c>
      <c r="C607" s="46" t="s">
        <v>442</v>
      </c>
      <c r="D607" s="46" t="s">
        <v>981</v>
      </c>
      <c r="E607" s="46" t="s">
        <v>982</v>
      </c>
      <c r="F607" s="46" t="s">
        <v>2751</v>
      </c>
      <c r="G607" s="46" t="s">
        <v>2752</v>
      </c>
      <c r="H607" s="46" t="s">
        <v>2753</v>
      </c>
      <c r="I607" t="s">
        <v>448</v>
      </c>
    </row>
    <row r="608" spans="1:9" ht="12" customHeight="1">
      <c r="A608" s="46" t="s">
        <v>43</v>
      </c>
      <c r="B608" s="46" t="s">
        <v>80</v>
      </c>
      <c r="C608" s="46" t="s">
        <v>82</v>
      </c>
      <c r="D608" s="46" t="s">
        <v>80</v>
      </c>
      <c r="E608" s="46" t="s">
        <v>82</v>
      </c>
      <c r="F608" s="46" t="s">
        <v>2754</v>
      </c>
      <c r="G608" s="46" t="s">
        <v>2755</v>
      </c>
      <c r="H608" s="46" t="s">
        <v>2756</v>
      </c>
      <c r="I608" t="s">
        <v>611</v>
      </c>
    </row>
    <row r="609" spans="1:9" ht="12" customHeight="1">
      <c r="A609" s="46" t="s">
        <v>43</v>
      </c>
      <c r="B609" s="46" t="s">
        <v>80</v>
      </c>
      <c r="C609" s="46" t="s">
        <v>82</v>
      </c>
      <c r="D609" s="46" t="s">
        <v>80</v>
      </c>
      <c r="E609" s="46" t="s">
        <v>82</v>
      </c>
      <c r="F609" s="46" t="s">
        <v>2757</v>
      </c>
      <c r="G609" s="46" t="s">
        <v>2758</v>
      </c>
      <c r="H609" s="46" t="s">
        <v>2759</v>
      </c>
      <c r="I609" t="s">
        <v>733</v>
      </c>
    </row>
    <row r="610" spans="1:9" ht="12" customHeight="1">
      <c r="A610" s="46" t="s">
        <v>43</v>
      </c>
      <c r="B610" s="46" t="s">
        <v>524</v>
      </c>
      <c r="C610" s="46" t="s">
        <v>525</v>
      </c>
      <c r="D610" s="46" t="s">
        <v>526</v>
      </c>
      <c r="E610" s="46" t="s">
        <v>527</v>
      </c>
      <c r="F610" s="46" t="s">
        <v>2760</v>
      </c>
      <c r="G610" s="46" t="s">
        <v>2761</v>
      </c>
      <c r="H610" s="46" t="s">
        <v>2762</v>
      </c>
      <c r="I610" t="s">
        <v>531</v>
      </c>
    </row>
    <row r="611" spans="1:9" ht="12" customHeight="1">
      <c r="A611" s="46" t="s">
        <v>43</v>
      </c>
      <c r="B611" s="46" t="s">
        <v>1035</v>
      </c>
      <c r="C611" s="46" t="s">
        <v>1036</v>
      </c>
      <c r="D611" s="46" t="s">
        <v>1037</v>
      </c>
      <c r="E611" s="46" t="s">
        <v>1038</v>
      </c>
      <c r="F611" s="46" t="s">
        <v>2763</v>
      </c>
      <c r="G611" s="46" t="s">
        <v>2761</v>
      </c>
      <c r="H611" s="46" t="s">
        <v>2764</v>
      </c>
      <c r="I611" t="s">
        <v>1042</v>
      </c>
    </row>
    <row r="612" spans="1:9" ht="12" customHeight="1">
      <c r="A612" s="46" t="s">
        <v>43</v>
      </c>
      <c r="B612" s="46" t="s">
        <v>606</v>
      </c>
      <c r="C612" s="46" t="s">
        <v>607</v>
      </c>
      <c r="D612" s="46" t="s">
        <v>606</v>
      </c>
      <c r="E612" s="46" t="s">
        <v>607</v>
      </c>
      <c r="F612" s="46" t="s">
        <v>2765</v>
      </c>
      <c r="G612" s="46" t="s">
        <v>2766</v>
      </c>
      <c r="H612" s="46" t="s">
        <v>2767</v>
      </c>
      <c r="I612" t="s">
        <v>611</v>
      </c>
    </row>
    <row r="613" spans="1:9" ht="12" customHeight="1">
      <c r="A613" s="46" t="s">
        <v>43</v>
      </c>
      <c r="B613" s="46" t="s">
        <v>680</v>
      </c>
      <c r="C613" s="46" t="s">
        <v>681</v>
      </c>
      <c r="D613" s="46" t="s">
        <v>1998</v>
      </c>
      <c r="E613" s="46" t="s">
        <v>1999</v>
      </c>
      <c r="F613" s="46" t="s">
        <v>2768</v>
      </c>
      <c r="G613" s="46" t="s">
        <v>2769</v>
      </c>
      <c r="H613" s="46" t="s">
        <v>2770</v>
      </c>
      <c r="I613" t="s">
        <v>687</v>
      </c>
    </row>
    <row r="614" spans="1:9" ht="12" customHeight="1">
      <c r="A614" s="46" t="s">
        <v>43</v>
      </c>
      <c r="B614" s="46" t="s">
        <v>80</v>
      </c>
      <c r="C614" s="46" t="s">
        <v>82</v>
      </c>
      <c r="D614" s="46" t="s">
        <v>80</v>
      </c>
      <c r="E614" s="46" t="s">
        <v>82</v>
      </c>
      <c r="F614" s="46" t="s">
        <v>2771</v>
      </c>
      <c r="G614" s="46" t="s">
        <v>2769</v>
      </c>
      <c r="H614" s="46" t="s">
        <v>2772</v>
      </c>
      <c r="I614" t="s">
        <v>1062</v>
      </c>
    </row>
    <row r="615" spans="1:9" ht="12" customHeight="1">
      <c r="A615" s="46" t="s">
        <v>43</v>
      </c>
      <c r="B615" s="46" t="s">
        <v>703</v>
      </c>
      <c r="C615" s="46" t="s">
        <v>704</v>
      </c>
      <c r="D615" s="46" t="s">
        <v>705</v>
      </c>
      <c r="E615" s="46" t="s">
        <v>706</v>
      </c>
      <c r="F615" s="46" t="s">
        <v>2773</v>
      </c>
      <c r="G615" s="46" t="s">
        <v>2774</v>
      </c>
      <c r="H615" s="46" t="s">
        <v>2775</v>
      </c>
      <c r="I615" t="s">
        <v>622</v>
      </c>
    </row>
    <row r="616" spans="1:9" ht="12" customHeight="1">
      <c r="A616" s="46" t="s">
        <v>43</v>
      </c>
      <c r="B616" s="46" t="s">
        <v>449</v>
      </c>
      <c r="C616" s="46" t="s">
        <v>449</v>
      </c>
      <c r="D616" s="46" t="s">
        <v>449</v>
      </c>
      <c r="E616" s="46" t="s">
        <v>449</v>
      </c>
      <c r="F616" s="46" t="s">
        <v>2776</v>
      </c>
      <c r="G616" s="46" t="s">
        <v>2777</v>
      </c>
      <c r="H616" s="46" t="s">
        <v>2778</v>
      </c>
      <c r="I616" t="s">
        <v>2779</v>
      </c>
    </row>
    <row r="617" spans="1:9" ht="12" customHeight="1">
      <c r="A617" s="46" t="s">
        <v>43</v>
      </c>
      <c r="B617" s="46" t="s">
        <v>80</v>
      </c>
      <c r="C617" s="46" t="s">
        <v>82</v>
      </c>
      <c r="D617" s="46" t="s">
        <v>80</v>
      </c>
      <c r="E617" s="46" t="s">
        <v>82</v>
      </c>
      <c r="F617" s="46" t="s">
        <v>2780</v>
      </c>
      <c r="G617" s="46" t="s">
        <v>2781</v>
      </c>
      <c r="H617" s="46" t="s">
        <v>2782</v>
      </c>
      <c r="I617" t="s">
        <v>440</v>
      </c>
    </row>
    <row r="618" spans="1:9" ht="12" customHeight="1">
      <c r="A618" s="46" t="s">
        <v>43</v>
      </c>
      <c r="B618" s="46" t="s">
        <v>449</v>
      </c>
      <c r="C618" s="46" t="s">
        <v>449</v>
      </c>
      <c r="D618" s="46" t="s">
        <v>449</v>
      </c>
      <c r="E618" s="46" t="s">
        <v>449</v>
      </c>
      <c r="F618" s="46" t="s">
        <v>2783</v>
      </c>
      <c r="G618" s="46" t="s">
        <v>2784</v>
      </c>
      <c r="H618" s="46" t="s">
        <v>2785</v>
      </c>
      <c r="I618" t="s">
        <v>2786</v>
      </c>
    </row>
    <row r="619" spans="1:9" ht="12" customHeight="1">
      <c r="A619" s="46" t="s">
        <v>43</v>
      </c>
      <c r="B619" s="46" t="s">
        <v>80</v>
      </c>
      <c r="C619" s="46" t="s">
        <v>82</v>
      </c>
      <c r="D619" s="46" t="s">
        <v>80</v>
      </c>
      <c r="E619" s="46" t="s">
        <v>82</v>
      </c>
      <c r="F619" s="46" t="s">
        <v>2787</v>
      </c>
      <c r="G619" s="46" t="s">
        <v>2788</v>
      </c>
      <c r="H619" s="46" t="s">
        <v>2789</v>
      </c>
      <c r="I619" t="s">
        <v>733</v>
      </c>
    </row>
    <row r="620" spans="1:9" ht="12" customHeight="1">
      <c r="A620" s="46" t="s">
        <v>43</v>
      </c>
      <c r="B620" s="46" t="s">
        <v>80</v>
      </c>
      <c r="C620" s="46" t="s">
        <v>82</v>
      </c>
      <c r="D620" s="46" t="s">
        <v>80</v>
      </c>
      <c r="E620" s="46" t="s">
        <v>82</v>
      </c>
      <c r="F620" s="46" t="s">
        <v>2790</v>
      </c>
      <c r="G620" s="46" t="s">
        <v>2791</v>
      </c>
      <c r="H620" s="46" t="s">
        <v>2792</v>
      </c>
      <c r="I620" t="s">
        <v>63</v>
      </c>
    </row>
    <row r="621" spans="1:9" ht="12" customHeight="1">
      <c r="A621" s="46" t="s">
        <v>43</v>
      </c>
      <c r="B621" s="46" t="s">
        <v>80</v>
      </c>
      <c r="C621" s="46" t="s">
        <v>82</v>
      </c>
      <c r="D621" s="46" t="s">
        <v>80</v>
      </c>
      <c r="E621" s="46" t="s">
        <v>82</v>
      </c>
      <c r="F621" s="46" t="s">
        <v>2793</v>
      </c>
      <c r="G621" s="46" t="s">
        <v>2794</v>
      </c>
      <c r="H621" s="46" t="s">
        <v>2795</v>
      </c>
      <c r="I621" t="s">
        <v>1227</v>
      </c>
    </row>
    <row r="622" spans="1:9" ht="12" customHeight="1">
      <c r="A622" s="46" t="s">
        <v>43</v>
      </c>
      <c r="B622" s="46" t="s">
        <v>80</v>
      </c>
      <c r="C622" s="46" t="s">
        <v>82</v>
      </c>
      <c r="D622" s="46" t="s">
        <v>80</v>
      </c>
      <c r="E622" s="46" t="s">
        <v>82</v>
      </c>
      <c r="F622" s="46" t="s">
        <v>2796</v>
      </c>
      <c r="G622" s="46" t="s">
        <v>2797</v>
      </c>
      <c r="H622" s="46" t="s">
        <v>2798</v>
      </c>
      <c r="I622" t="s">
        <v>1227</v>
      </c>
    </row>
    <row r="623" spans="1:9" ht="12" customHeight="1">
      <c r="A623" s="46" t="s">
        <v>43</v>
      </c>
      <c r="B623" s="46" t="s">
        <v>80</v>
      </c>
      <c r="C623" s="46" t="s">
        <v>82</v>
      </c>
      <c r="D623" s="46" t="s">
        <v>80</v>
      </c>
      <c r="E623" s="46" t="s">
        <v>82</v>
      </c>
      <c r="F623" s="46" t="s">
        <v>2799</v>
      </c>
      <c r="G623" s="46" t="s">
        <v>2800</v>
      </c>
      <c r="H623" s="46" t="s">
        <v>2801</v>
      </c>
      <c r="I623" t="s">
        <v>622</v>
      </c>
    </row>
    <row r="624" spans="1:9" ht="12" customHeight="1">
      <c r="A624" s="46" t="s">
        <v>43</v>
      </c>
      <c r="B624" s="46" t="s">
        <v>80</v>
      </c>
      <c r="C624" s="46" t="s">
        <v>82</v>
      </c>
      <c r="D624" s="46" t="s">
        <v>80</v>
      </c>
      <c r="E624" s="46" t="s">
        <v>82</v>
      </c>
      <c r="F624" s="46" t="s">
        <v>2802</v>
      </c>
      <c r="G624" s="46" t="s">
        <v>2803</v>
      </c>
      <c r="H624" s="46" t="s">
        <v>2804</v>
      </c>
      <c r="I624" t="s">
        <v>714</v>
      </c>
    </row>
    <row r="625" spans="1:9" ht="12" customHeight="1">
      <c r="A625" s="46" t="s">
        <v>43</v>
      </c>
      <c r="B625" s="46" t="s">
        <v>80</v>
      </c>
      <c r="C625" s="46" t="s">
        <v>82</v>
      </c>
      <c r="D625" s="46" t="s">
        <v>80</v>
      </c>
      <c r="E625" s="46" t="s">
        <v>82</v>
      </c>
      <c r="F625" s="46" t="s">
        <v>2805</v>
      </c>
      <c r="G625" s="46" t="s">
        <v>2806</v>
      </c>
      <c r="H625" s="46" t="s">
        <v>2807</v>
      </c>
      <c r="I625" t="s">
        <v>622</v>
      </c>
    </row>
    <row r="626" spans="1:9" ht="12" customHeight="1">
      <c r="A626" s="46" t="s">
        <v>43</v>
      </c>
      <c r="B626" s="46" t="s">
        <v>500</v>
      </c>
      <c r="C626" s="46" t="s">
        <v>501</v>
      </c>
      <c r="D626" s="46" t="s">
        <v>502</v>
      </c>
      <c r="E626" s="46" t="s">
        <v>503</v>
      </c>
      <c r="F626" s="46" t="s">
        <v>2808</v>
      </c>
      <c r="G626" s="46" t="s">
        <v>2809</v>
      </c>
      <c r="H626" s="46" t="s">
        <v>2810</v>
      </c>
      <c r="I626" t="s">
        <v>507</v>
      </c>
    </row>
    <row r="627" spans="1:9" ht="12" customHeight="1">
      <c r="A627" s="46" t="s">
        <v>43</v>
      </c>
      <c r="B627" s="46" t="s">
        <v>80</v>
      </c>
      <c r="C627" s="46" t="s">
        <v>82</v>
      </c>
      <c r="D627" s="46" t="s">
        <v>80</v>
      </c>
      <c r="E627" s="46" t="s">
        <v>82</v>
      </c>
      <c r="F627" s="46" t="s">
        <v>2811</v>
      </c>
      <c r="G627" s="46" t="s">
        <v>2812</v>
      </c>
      <c r="H627" s="46" t="s">
        <v>2813</v>
      </c>
      <c r="I627" t="s">
        <v>691</v>
      </c>
    </row>
    <row r="628" spans="1:9" ht="12" customHeight="1">
      <c r="A628" s="46" t="s">
        <v>43</v>
      </c>
      <c r="B628" s="46" t="s">
        <v>80</v>
      </c>
      <c r="C628" s="46" t="s">
        <v>82</v>
      </c>
      <c r="D628" s="46" t="s">
        <v>80</v>
      </c>
      <c r="E628" s="46" t="s">
        <v>82</v>
      </c>
      <c r="F628" s="46" t="s">
        <v>2814</v>
      </c>
      <c r="G628" s="46" t="s">
        <v>2815</v>
      </c>
      <c r="H628" s="46" t="s">
        <v>2816</v>
      </c>
      <c r="I628" t="s">
        <v>495</v>
      </c>
    </row>
    <row r="629" spans="1:9" ht="12" customHeight="1">
      <c r="A629" s="46" t="s">
        <v>43</v>
      </c>
      <c r="B629" s="46" t="s">
        <v>80</v>
      </c>
      <c r="C629" s="46" t="s">
        <v>82</v>
      </c>
      <c r="D629" s="46" t="s">
        <v>80</v>
      </c>
      <c r="E629" s="46" t="s">
        <v>82</v>
      </c>
      <c r="F629" s="46" t="s">
        <v>2817</v>
      </c>
      <c r="G629" s="46" t="s">
        <v>2818</v>
      </c>
      <c r="H629" s="46" t="s">
        <v>2819</v>
      </c>
      <c r="I629" t="s">
        <v>63</v>
      </c>
    </row>
    <row r="630" spans="1:9" ht="12" customHeight="1">
      <c r="A630" s="46" t="s">
        <v>43</v>
      </c>
      <c r="B630" s="46" t="s">
        <v>80</v>
      </c>
      <c r="C630" s="46" t="s">
        <v>82</v>
      </c>
      <c r="D630" s="46" t="s">
        <v>80</v>
      </c>
      <c r="E630" s="46" t="s">
        <v>82</v>
      </c>
      <c r="F630" s="46" t="s">
        <v>2820</v>
      </c>
      <c r="G630" s="46" t="s">
        <v>2821</v>
      </c>
      <c r="H630" s="46" t="s">
        <v>2822</v>
      </c>
      <c r="I630" t="s">
        <v>622</v>
      </c>
    </row>
    <row r="631" spans="1:9" ht="12" customHeight="1">
      <c r="A631" s="46" t="s">
        <v>43</v>
      </c>
      <c r="B631" s="46" t="s">
        <v>427</v>
      </c>
      <c r="C631" s="46" t="s">
        <v>428</v>
      </c>
      <c r="D631" s="46" t="s">
        <v>2083</v>
      </c>
      <c r="E631" s="46" t="s">
        <v>2084</v>
      </c>
      <c r="F631" s="46" t="s">
        <v>2823</v>
      </c>
      <c r="G631" s="46" t="s">
        <v>2824</v>
      </c>
      <c r="H631" s="46" t="s">
        <v>2825</v>
      </c>
      <c r="I631" t="s">
        <v>63</v>
      </c>
    </row>
    <row r="632" spans="1:9" ht="12" customHeight="1">
      <c r="A632" s="46" t="s">
        <v>43</v>
      </c>
      <c r="B632" s="46" t="s">
        <v>427</v>
      </c>
      <c r="C632" s="46" t="s">
        <v>428</v>
      </c>
      <c r="D632" s="46" t="s">
        <v>2083</v>
      </c>
      <c r="E632" s="46" t="s">
        <v>2084</v>
      </c>
      <c r="F632" s="46" t="s">
        <v>2826</v>
      </c>
      <c r="G632" s="46" t="s">
        <v>2827</v>
      </c>
      <c r="H632" s="46" t="s">
        <v>2828</v>
      </c>
      <c r="I632" t="s">
        <v>63</v>
      </c>
    </row>
    <row r="633" spans="1:9" ht="12" customHeight="1">
      <c r="A633" s="46" t="s">
        <v>43</v>
      </c>
      <c r="B633" s="46" t="s">
        <v>80</v>
      </c>
      <c r="C633" s="46" t="s">
        <v>82</v>
      </c>
      <c r="D633" s="46" t="s">
        <v>80</v>
      </c>
      <c r="E633" s="46" t="s">
        <v>82</v>
      </c>
      <c r="F633" s="46" t="s">
        <v>2829</v>
      </c>
      <c r="G633" s="46" t="s">
        <v>2830</v>
      </c>
      <c r="H633" s="46" t="s">
        <v>2831</v>
      </c>
      <c r="I633" t="s">
        <v>622</v>
      </c>
    </row>
    <row r="634" spans="1:9" ht="12" customHeight="1">
      <c r="A634" s="46" t="s">
        <v>43</v>
      </c>
      <c r="B634" s="46" t="s">
        <v>80</v>
      </c>
      <c r="C634" s="46" t="s">
        <v>82</v>
      </c>
      <c r="D634" s="46" t="s">
        <v>80</v>
      </c>
      <c r="E634" s="46" t="s">
        <v>82</v>
      </c>
      <c r="F634" s="46" t="s">
        <v>2832</v>
      </c>
      <c r="G634" s="46" t="s">
        <v>2833</v>
      </c>
      <c r="H634" s="46" t="s">
        <v>2834</v>
      </c>
      <c r="I634" t="s">
        <v>440</v>
      </c>
    </row>
    <row r="635" spans="1:9" ht="12" customHeight="1">
      <c r="A635" s="46" t="s">
        <v>43</v>
      </c>
      <c r="B635" s="46" t="s">
        <v>427</v>
      </c>
      <c r="C635" s="46" t="s">
        <v>428</v>
      </c>
      <c r="D635" s="46" t="s">
        <v>2145</v>
      </c>
      <c r="E635" s="46" t="s">
        <v>2146</v>
      </c>
      <c r="F635" s="46" t="s">
        <v>2835</v>
      </c>
      <c r="G635" s="46" t="s">
        <v>2836</v>
      </c>
      <c r="H635" s="46" t="s">
        <v>2837</v>
      </c>
      <c r="I635" t="s">
        <v>434</v>
      </c>
    </row>
    <row r="636" spans="1:9" ht="12" customHeight="1">
      <c r="A636" s="46" t="s">
        <v>43</v>
      </c>
      <c r="B636" s="46" t="s">
        <v>80</v>
      </c>
      <c r="C636" s="46" t="s">
        <v>82</v>
      </c>
      <c r="D636" s="46" t="s">
        <v>80</v>
      </c>
      <c r="E636" s="46" t="s">
        <v>82</v>
      </c>
      <c r="F636" s="46" t="s">
        <v>2838</v>
      </c>
      <c r="G636" s="46" t="s">
        <v>2839</v>
      </c>
      <c r="H636" s="46" t="s">
        <v>2840</v>
      </c>
      <c r="I636" t="s">
        <v>440</v>
      </c>
    </row>
    <row r="637" spans="1:9" ht="12" customHeight="1">
      <c r="A637" s="46" t="s">
        <v>43</v>
      </c>
      <c r="B637" s="46" t="s">
        <v>449</v>
      </c>
      <c r="C637" s="46" t="s">
        <v>449</v>
      </c>
      <c r="D637" s="46" t="s">
        <v>449</v>
      </c>
      <c r="E637" s="46" t="s">
        <v>449</v>
      </c>
      <c r="F637" s="46" t="s">
        <v>2841</v>
      </c>
      <c r="G637" s="46" t="s">
        <v>2842</v>
      </c>
      <c r="H637" s="46" t="s">
        <v>2843</v>
      </c>
      <c r="I637" t="s">
        <v>453</v>
      </c>
    </row>
    <row r="638" spans="1:9" ht="12" customHeight="1">
      <c r="A638" s="46" t="s">
        <v>43</v>
      </c>
      <c r="B638" s="46" t="s">
        <v>1086</v>
      </c>
      <c r="C638" s="46" t="s">
        <v>1087</v>
      </c>
      <c r="D638" s="46" t="s">
        <v>1088</v>
      </c>
      <c r="E638" s="46" t="s">
        <v>1089</v>
      </c>
      <c r="F638" s="46" t="s">
        <v>2844</v>
      </c>
      <c r="G638" s="46" t="s">
        <v>2845</v>
      </c>
      <c r="H638" s="46" t="s">
        <v>2846</v>
      </c>
      <c r="I638" t="s">
        <v>1093</v>
      </c>
    </row>
    <row r="639" spans="1:9" ht="12" customHeight="1">
      <c r="A639" s="46" t="s">
        <v>43</v>
      </c>
      <c r="B639" s="46" t="s">
        <v>449</v>
      </c>
      <c r="C639" s="46" t="s">
        <v>449</v>
      </c>
      <c r="D639" s="46" t="s">
        <v>449</v>
      </c>
      <c r="E639" s="46" t="s">
        <v>449</v>
      </c>
      <c r="F639" s="46" t="s">
        <v>2847</v>
      </c>
      <c r="G639" s="46" t="s">
        <v>2848</v>
      </c>
      <c r="H639" s="46" t="s">
        <v>2849</v>
      </c>
      <c r="I639" t="s">
        <v>2585</v>
      </c>
    </row>
    <row r="640" spans="1:9" ht="12" customHeight="1">
      <c r="A640" s="46" t="s">
        <v>43</v>
      </c>
      <c r="B640" s="46" t="s">
        <v>80</v>
      </c>
      <c r="C640" s="46" t="s">
        <v>82</v>
      </c>
      <c r="D640" s="46" t="s">
        <v>80</v>
      </c>
      <c r="E640" s="46" t="s">
        <v>82</v>
      </c>
      <c r="F640" s="46" t="s">
        <v>2850</v>
      </c>
      <c r="G640" s="46" t="s">
        <v>2851</v>
      </c>
      <c r="H640" s="46" t="s">
        <v>2852</v>
      </c>
      <c r="I640" t="s">
        <v>2853</v>
      </c>
    </row>
    <row r="641" spans="1:9" ht="12" customHeight="1">
      <c r="A641" s="46" t="s">
        <v>43</v>
      </c>
      <c r="B641" s="46" t="s">
        <v>669</v>
      </c>
      <c r="C641" s="46" t="s">
        <v>670</v>
      </c>
      <c r="D641" s="46" t="s">
        <v>671</v>
      </c>
      <c r="E641" s="46" t="s">
        <v>672</v>
      </c>
      <c r="F641" s="46" t="s">
        <v>2854</v>
      </c>
      <c r="G641" s="46" t="s">
        <v>2855</v>
      </c>
      <c r="H641" s="46" t="s">
        <v>2856</v>
      </c>
      <c r="I641" t="s">
        <v>676</v>
      </c>
    </row>
    <row r="642" spans="1:9" ht="12" customHeight="1">
      <c r="A642" s="46" t="s">
        <v>43</v>
      </c>
      <c r="B642" s="46" t="s">
        <v>80</v>
      </c>
      <c r="C642" s="46" t="s">
        <v>82</v>
      </c>
      <c r="D642" s="46" t="s">
        <v>80</v>
      </c>
      <c r="E642" s="46" t="s">
        <v>82</v>
      </c>
      <c r="F642" s="46" t="s">
        <v>2857</v>
      </c>
      <c r="G642" s="46" t="s">
        <v>2858</v>
      </c>
      <c r="H642" s="46" t="s">
        <v>2859</v>
      </c>
      <c r="I642" t="s">
        <v>440</v>
      </c>
    </row>
    <row r="643" spans="1:9" ht="12" customHeight="1">
      <c r="A643" s="46" t="s">
        <v>43</v>
      </c>
      <c r="B643" s="46" t="s">
        <v>80</v>
      </c>
      <c r="C643" s="46" t="s">
        <v>82</v>
      </c>
      <c r="D643" s="46" t="s">
        <v>80</v>
      </c>
      <c r="E643" s="46" t="s">
        <v>82</v>
      </c>
      <c r="F643" s="46" t="s">
        <v>2860</v>
      </c>
      <c r="G643" s="46" t="s">
        <v>2861</v>
      </c>
      <c r="H643" s="46" t="s">
        <v>2862</v>
      </c>
      <c r="I643" t="s">
        <v>714</v>
      </c>
    </row>
    <row r="644" spans="1:9" ht="12" customHeight="1">
      <c r="A644" s="46" t="s">
        <v>43</v>
      </c>
      <c r="B644" s="46" t="s">
        <v>80</v>
      </c>
      <c r="C644" s="46" t="s">
        <v>82</v>
      </c>
      <c r="D644" s="46" t="s">
        <v>80</v>
      </c>
      <c r="E644" s="46" t="s">
        <v>82</v>
      </c>
      <c r="F644" s="46" t="s">
        <v>2863</v>
      </c>
      <c r="G644" s="46" t="s">
        <v>2864</v>
      </c>
      <c r="H644" s="46" t="s">
        <v>2865</v>
      </c>
      <c r="I644" t="s">
        <v>2866</v>
      </c>
    </row>
    <row r="645" spans="1:9" ht="12" customHeight="1">
      <c r="A645" s="46" t="s">
        <v>43</v>
      </c>
      <c r="B645" s="46" t="s">
        <v>868</v>
      </c>
      <c r="C645" s="46" t="s">
        <v>869</v>
      </c>
      <c r="D645" s="46" t="s">
        <v>870</v>
      </c>
      <c r="E645" s="46" t="s">
        <v>871</v>
      </c>
      <c r="F645" s="46" t="s">
        <v>2867</v>
      </c>
      <c r="G645" s="46" t="s">
        <v>2868</v>
      </c>
      <c r="H645" s="46" t="s">
        <v>2869</v>
      </c>
      <c r="I645" t="s">
        <v>875</v>
      </c>
    </row>
    <row r="646" spans="1:9" ht="12" customHeight="1">
      <c r="A646" s="46" t="s">
        <v>43</v>
      </c>
      <c r="B646" s="46" t="s">
        <v>80</v>
      </c>
      <c r="C646" s="46" t="s">
        <v>82</v>
      </c>
      <c r="D646" s="46" t="s">
        <v>80</v>
      </c>
      <c r="E646" s="46" t="s">
        <v>82</v>
      </c>
      <c r="F646" s="46" t="s">
        <v>2870</v>
      </c>
      <c r="G646" s="46" t="s">
        <v>2871</v>
      </c>
      <c r="H646" s="46" t="s">
        <v>2872</v>
      </c>
      <c r="I646" t="s">
        <v>668</v>
      </c>
    </row>
    <row r="647" spans="1:9" ht="12" customHeight="1">
      <c r="A647" s="46" t="s">
        <v>43</v>
      </c>
      <c r="B647" s="46" t="s">
        <v>80</v>
      </c>
      <c r="C647" s="46" t="s">
        <v>82</v>
      </c>
      <c r="D647" s="46" t="s">
        <v>80</v>
      </c>
      <c r="E647" s="46" t="s">
        <v>82</v>
      </c>
      <c r="F647" s="46" t="s">
        <v>2873</v>
      </c>
      <c r="G647" s="46" t="s">
        <v>2874</v>
      </c>
      <c r="H647" s="46" t="s">
        <v>2875</v>
      </c>
      <c r="I647" t="s">
        <v>440</v>
      </c>
    </row>
    <row r="648" spans="1:9" ht="12" customHeight="1">
      <c r="A648" s="46" t="s">
        <v>43</v>
      </c>
      <c r="B648" s="46" t="s">
        <v>80</v>
      </c>
      <c r="C648" s="46" t="s">
        <v>82</v>
      </c>
      <c r="D648" s="46" t="s">
        <v>80</v>
      </c>
      <c r="E648" s="46" t="s">
        <v>82</v>
      </c>
      <c r="F648" s="46" t="s">
        <v>2876</v>
      </c>
      <c r="G648" s="46" t="s">
        <v>2877</v>
      </c>
      <c r="H648" s="46" t="s">
        <v>2878</v>
      </c>
      <c r="I648" t="s">
        <v>618</v>
      </c>
    </row>
    <row r="649" spans="1:9" ht="12" customHeight="1">
      <c r="A649" s="46" t="s">
        <v>43</v>
      </c>
      <c r="B649" s="46" t="s">
        <v>80</v>
      </c>
      <c r="C649" s="46" t="s">
        <v>82</v>
      </c>
      <c r="D649" s="46" t="s">
        <v>80</v>
      </c>
      <c r="E649" s="46" t="s">
        <v>82</v>
      </c>
      <c r="F649" s="46" t="s">
        <v>2879</v>
      </c>
      <c r="G649" s="46" t="s">
        <v>2880</v>
      </c>
      <c r="H649" s="46" t="s">
        <v>2881</v>
      </c>
      <c r="I649" t="s">
        <v>733</v>
      </c>
    </row>
    <row r="650" spans="1:9" ht="12" customHeight="1">
      <c r="A650" s="46" t="s">
        <v>43</v>
      </c>
      <c r="B650" s="46" t="s">
        <v>475</v>
      </c>
      <c r="C650" s="46" t="s">
        <v>476</v>
      </c>
      <c r="D650" s="46" t="s">
        <v>475</v>
      </c>
      <c r="E650" s="46" t="s">
        <v>476</v>
      </c>
      <c r="F650" s="46" t="s">
        <v>2882</v>
      </c>
      <c r="G650" s="46" t="s">
        <v>2883</v>
      </c>
      <c r="H650" s="46" t="s">
        <v>2884</v>
      </c>
      <c r="I650" t="s">
        <v>480</v>
      </c>
    </row>
    <row r="651" spans="1:9" ht="12" customHeight="1">
      <c r="A651" s="46" t="s">
        <v>43</v>
      </c>
      <c r="B651" s="46" t="s">
        <v>427</v>
      </c>
      <c r="C651" s="46" t="s">
        <v>428</v>
      </c>
      <c r="D651" s="46" t="s">
        <v>435</v>
      </c>
      <c r="E651" s="46" t="s">
        <v>436</v>
      </c>
      <c r="F651" s="46" t="s">
        <v>2885</v>
      </c>
      <c r="G651" s="46" t="s">
        <v>2886</v>
      </c>
      <c r="H651" s="46" t="s">
        <v>2887</v>
      </c>
      <c r="I651" t="s">
        <v>434</v>
      </c>
    </row>
    <row r="652" spans="1:9" ht="12" customHeight="1">
      <c r="A652" s="46" t="s">
        <v>43</v>
      </c>
      <c r="B652" s="46" t="s">
        <v>80</v>
      </c>
      <c r="C652" s="46" t="s">
        <v>82</v>
      </c>
      <c r="D652" s="46" t="s">
        <v>80</v>
      </c>
      <c r="E652" s="46" t="s">
        <v>82</v>
      </c>
      <c r="F652" s="46" t="s">
        <v>2888</v>
      </c>
      <c r="G652" s="46" t="s">
        <v>2889</v>
      </c>
      <c r="H652" s="46" t="s">
        <v>2890</v>
      </c>
      <c r="I652" t="s">
        <v>420</v>
      </c>
    </row>
    <row r="653" spans="1:9" ht="12" customHeight="1">
      <c r="A653" s="46" t="s">
        <v>43</v>
      </c>
      <c r="B653" s="46" t="s">
        <v>80</v>
      </c>
      <c r="C653" s="46" t="s">
        <v>82</v>
      </c>
      <c r="D653" s="46" t="s">
        <v>80</v>
      </c>
      <c r="E653" s="46" t="s">
        <v>82</v>
      </c>
      <c r="F653" s="46" t="s">
        <v>2891</v>
      </c>
      <c r="G653" s="46" t="s">
        <v>2892</v>
      </c>
      <c r="H653" s="46" t="s">
        <v>2893</v>
      </c>
      <c r="I653" t="s">
        <v>434</v>
      </c>
    </row>
    <row r="654" spans="1:9" ht="12" customHeight="1">
      <c r="A654" s="46" t="s">
        <v>43</v>
      </c>
      <c r="B654" s="46" t="s">
        <v>80</v>
      </c>
      <c r="C654" s="46" t="s">
        <v>82</v>
      </c>
      <c r="D654" s="46" t="s">
        <v>80</v>
      </c>
      <c r="E654" s="46" t="s">
        <v>82</v>
      </c>
      <c r="F654" s="46" t="s">
        <v>2894</v>
      </c>
      <c r="G654" s="46" t="s">
        <v>2895</v>
      </c>
      <c r="H654" s="46" t="s">
        <v>2896</v>
      </c>
      <c r="I654" t="s">
        <v>535</v>
      </c>
    </row>
    <row r="655" spans="1:9" ht="12" customHeight="1">
      <c r="A655" s="46" t="s">
        <v>43</v>
      </c>
      <c r="B655" s="46" t="s">
        <v>524</v>
      </c>
      <c r="C655" s="46" t="s">
        <v>525</v>
      </c>
      <c r="D655" s="46" t="s">
        <v>526</v>
      </c>
      <c r="E655" s="46" t="s">
        <v>527</v>
      </c>
      <c r="F655" s="46" t="s">
        <v>2897</v>
      </c>
      <c r="G655" s="46" t="s">
        <v>2898</v>
      </c>
      <c r="H655" s="46" t="s">
        <v>2899</v>
      </c>
      <c r="I655" t="s">
        <v>531</v>
      </c>
    </row>
    <row r="656" spans="1:9" ht="12" customHeight="1">
      <c r="A656" s="46" t="s">
        <v>43</v>
      </c>
      <c r="B656" s="46" t="s">
        <v>80</v>
      </c>
      <c r="C656" s="46" t="s">
        <v>82</v>
      </c>
      <c r="D656" s="46" t="s">
        <v>80</v>
      </c>
      <c r="E656" s="46" t="s">
        <v>82</v>
      </c>
      <c r="F656" s="46" t="s">
        <v>2900</v>
      </c>
      <c r="G656" s="46" t="s">
        <v>2901</v>
      </c>
      <c r="H656" s="46" t="s">
        <v>2902</v>
      </c>
      <c r="I656" t="s">
        <v>63</v>
      </c>
    </row>
    <row r="657" spans="1:9" ht="12" customHeight="1">
      <c r="A657" s="46" t="s">
        <v>43</v>
      </c>
      <c r="B657" s="46" t="s">
        <v>449</v>
      </c>
      <c r="C657" s="46" t="s">
        <v>449</v>
      </c>
      <c r="D657" s="46" t="s">
        <v>449</v>
      </c>
      <c r="E657" s="46" t="s">
        <v>449</v>
      </c>
      <c r="F657" s="46" t="s">
        <v>2903</v>
      </c>
      <c r="G657" s="46" t="s">
        <v>2904</v>
      </c>
      <c r="H657" s="46" t="s">
        <v>2905</v>
      </c>
      <c r="I657" t="s">
        <v>2906</v>
      </c>
    </row>
    <row r="658" spans="1:9" ht="12" customHeight="1">
      <c r="A658" s="46" t="s">
        <v>43</v>
      </c>
      <c r="B658" s="46" t="s">
        <v>80</v>
      </c>
      <c r="C658" s="46" t="s">
        <v>82</v>
      </c>
      <c r="D658" s="46" t="s">
        <v>80</v>
      </c>
      <c r="E658" s="46" t="s">
        <v>82</v>
      </c>
      <c r="F658" s="46" t="s">
        <v>2907</v>
      </c>
      <c r="G658" s="46" t="s">
        <v>2908</v>
      </c>
      <c r="H658" s="46" t="s">
        <v>2909</v>
      </c>
      <c r="I658" t="s">
        <v>63</v>
      </c>
    </row>
    <row r="659" spans="1:9" ht="12" customHeight="1">
      <c r="A659" s="46" t="s">
        <v>43</v>
      </c>
      <c r="B659" s="46" t="s">
        <v>80</v>
      </c>
      <c r="C659" s="46" t="s">
        <v>82</v>
      </c>
      <c r="D659" s="46" t="s">
        <v>80</v>
      </c>
      <c r="E659" s="46" t="s">
        <v>82</v>
      </c>
      <c r="F659" s="46" t="s">
        <v>2910</v>
      </c>
      <c r="G659" s="46" t="s">
        <v>2911</v>
      </c>
      <c r="H659" s="46" t="s">
        <v>2912</v>
      </c>
      <c r="I659" t="s">
        <v>2913</v>
      </c>
    </row>
    <row r="660" spans="1:9" ht="12" customHeight="1">
      <c r="A660" s="46" t="s">
        <v>43</v>
      </c>
      <c r="B660" s="46" t="s">
        <v>80</v>
      </c>
      <c r="C660" s="46" t="s">
        <v>82</v>
      </c>
      <c r="D660" s="46" t="s">
        <v>80</v>
      </c>
      <c r="E660" s="46" t="s">
        <v>82</v>
      </c>
      <c r="F660" s="46" t="s">
        <v>2914</v>
      </c>
      <c r="G660" s="46" t="s">
        <v>2915</v>
      </c>
      <c r="H660" s="46" t="s">
        <v>2916</v>
      </c>
      <c r="I660" t="s">
        <v>474</v>
      </c>
    </row>
    <row r="661" spans="1:9" ht="12" customHeight="1">
      <c r="A661" s="46" t="s">
        <v>43</v>
      </c>
      <c r="B661" s="46" t="s">
        <v>80</v>
      </c>
      <c r="C661" s="46" t="s">
        <v>82</v>
      </c>
      <c r="D661" s="46" t="s">
        <v>80</v>
      </c>
      <c r="E661" s="46" t="s">
        <v>82</v>
      </c>
      <c r="F661" s="46" t="s">
        <v>2917</v>
      </c>
      <c r="G661" s="46" t="s">
        <v>2918</v>
      </c>
      <c r="H661" s="46" t="s">
        <v>2919</v>
      </c>
      <c r="I661" t="s">
        <v>63</v>
      </c>
    </row>
    <row r="662" spans="1:9" ht="12" customHeight="1">
      <c r="A662" s="46" t="s">
        <v>43</v>
      </c>
      <c r="B662" s="46" t="s">
        <v>80</v>
      </c>
      <c r="C662" s="46" t="s">
        <v>82</v>
      </c>
      <c r="D662" s="46" t="s">
        <v>80</v>
      </c>
      <c r="E662" s="46" t="s">
        <v>82</v>
      </c>
      <c r="F662" s="46" t="s">
        <v>2920</v>
      </c>
      <c r="G662" s="46" t="s">
        <v>2921</v>
      </c>
      <c r="H662" s="46" t="s">
        <v>2922</v>
      </c>
      <c r="I662" t="s">
        <v>440</v>
      </c>
    </row>
    <row r="663" spans="1:9" ht="12" customHeight="1">
      <c r="A663" s="46" t="s">
        <v>43</v>
      </c>
      <c r="B663" s="46" t="s">
        <v>80</v>
      </c>
      <c r="C663" s="46" t="s">
        <v>82</v>
      </c>
      <c r="D663" s="46" t="s">
        <v>80</v>
      </c>
      <c r="E663" s="46" t="s">
        <v>82</v>
      </c>
      <c r="F663" s="46" t="s">
        <v>2923</v>
      </c>
      <c r="G663" s="46" t="s">
        <v>2924</v>
      </c>
      <c r="H663" s="46" t="s">
        <v>2925</v>
      </c>
      <c r="I663" t="s">
        <v>63</v>
      </c>
    </row>
    <row r="664" spans="1:9" ht="12" customHeight="1">
      <c r="A664" s="46" t="s">
        <v>43</v>
      </c>
      <c r="B664" s="46" t="s">
        <v>80</v>
      </c>
      <c r="C664" s="46" t="s">
        <v>82</v>
      </c>
      <c r="D664" s="46" t="s">
        <v>80</v>
      </c>
      <c r="E664" s="46" t="s">
        <v>82</v>
      </c>
      <c r="F664" s="46" t="s">
        <v>2926</v>
      </c>
      <c r="G664" s="46" t="s">
        <v>2927</v>
      </c>
      <c r="H664" s="46" t="s">
        <v>2928</v>
      </c>
      <c r="I664" t="s">
        <v>1042</v>
      </c>
    </row>
    <row r="665" spans="1:9" ht="12" customHeight="1">
      <c r="A665" s="46" t="s">
        <v>43</v>
      </c>
      <c r="B665" s="46" t="s">
        <v>80</v>
      </c>
      <c r="C665" s="46" t="s">
        <v>82</v>
      </c>
      <c r="D665" s="46" t="s">
        <v>80</v>
      </c>
      <c r="E665" s="46" t="s">
        <v>82</v>
      </c>
      <c r="F665" s="46" t="s">
        <v>2929</v>
      </c>
      <c r="G665" s="46" t="s">
        <v>2930</v>
      </c>
      <c r="H665" s="46" t="s">
        <v>2931</v>
      </c>
      <c r="I665" t="s">
        <v>668</v>
      </c>
    </row>
    <row r="666" spans="1:9" ht="12" customHeight="1">
      <c r="A666" s="46" t="s">
        <v>43</v>
      </c>
      <c r="B666" s="46" t="s">
        <v>703</v>
      </c>
      <c r="C666" s="46" t="s">
        <v>704</v>
      </c>
      <c r="D666" s="46" t="s">
        <v>705</v>
      </c>
      <c r="E666" s="46" t="s">
        <v>706</v>
      </c>
      <c r="F666" s="46" t="s">
        <v>2932</v>
      </c>
      <c r="G666" s="46" t="s">
        <v>2933</v>
      </c>
      <c r="H666" s="46" t="s">
        <v>2934</v>
      </c>
      <c r="I666" t="s">
        <v>710</v>
      </c>
    </row>
    <row r="667" spans="1:9" ht="12" customHeight="1">
      <c r="A667" s="46" t="s">
        <v>43</v>
      </c>
      <c r="B667" s="46" t="s">
        <v>449</v>
      </c>
      <c r="C667" s="46" t="s">
        <v>449</v>
      </c>
      <c r="D667" s="46" t="s">
        <v>449</v>
      </c>
      <c r="E667" s="46" t="s">
        <v>449</v>
      </c>
      <c r="F667" s="46" t="s">
        <v>2935</v>
      </c>
      <c r="G667" s="46" t="s">
        <v>2936</v>
      </c>
      <c r="H667" s="46" t="s">
        <v>2937</v>
      </c>
      <c r="I667" t="s">
        <v>2938</v>
      </c>
    </row>
    <row r="668" spans="1:9" ht="12" customHeight="1">
      <c r="A668" s="46" t="s">
        <v>43</v>
      </c>
      <c r="B668" s="46" t="s">
        <v>449</v>
      </c>
      <c r="C668" s="46" t="s">
        <v>449</v>
      </c>
      <c r="D668" s="46" t="s">
        <v>449</v>
      </c>
      <c r="E668" s="46" t="s">
        <v>449</v>
      </c>
      <c r="F668" s="46" t="s">
        <v>2939</v>
      </c>
      <c r="G668" s="46" t="s">
        <v>2940</v>
      </c>
      <c r="H668" s="46" t="s">
        <v>2941</v>
      </c>
      <c r="I668" t="s">
        <v>2942</v>
      </c>
    </row>
    <row r="669" spans="1:9" ht="12" customHeight="1">
      <c r="A669" s="46" t="s">
        <v>43</v>
      </c>
      <c r="B669" s="46" t="s">
        <v>80</v>
      </c>
      <c r="C669" s="46" t="s">
        <v>82</v>
      </c>
      <c r="D669" s="46" t="s">
        <v>80</v>
      </c>
      <c r="E669" s="46" t="s">
        <v>82</v>
      </c>
      <c r="F669" s="46" t="s">
        <v>2943</v>
      </c>
      <c r="G669" s="46" t="s">
        <v>2944</v>
      </c>
      <c r="H669" s="46" t="s">
        <v>2945</v>
      </c>
      <c r="I669" t="s">
        <v>729</v>
      </c>
    </row>
    <row r="670" spans="1:9" ht="12" customHeight="1">
      <c r="A670" s="46" t="s">
        <v>43</v>
      </c>
      <c r="B670" s="46" t="s">
        <v>458</v>
      </c>
      <c r="C670" s="46" t="s">
        <v>459</v>
      </c>
      <c r="D670" s="46" t="s">
        <v>458</v>
      </c>
      <c r="E670" s="46" t="s">
        <v>459</v>
      </c>
      <c r="F670" s="46" t="s">
        <v>2946</v>
      </c>
      <c r="G670" s="46" t="s">
        <v>2947</v>
      </c>
      <c r="H670" s="46" t="s">
        <v>2948</v>
      </c>
      <c r="I670" t="s">
        <v>463</v>
      </c>
    </row>
    <row r="671" spans="1:9" ht="12" customHeight="1">
      <c r="A671" s="46" t="s">
        <v>43</v>
      </c>
      <c r="B671" s="46" t="s">
        <v>1086</v>
      </c>
      <c r="C671" s="46" t="s">
        <v>1087</v>
      </c>
      <c r="D671" s="46" t="s">
        <v>2544</v>
      </c>
      <c r="E671" s="46" t="s">
        <v>2545</v>
      </c>
      <c r="F671" s="46" t="s">
        <v>2949</v>
      </c>
      <c r="G671" s="46" t="s">
        <v>2950</v>
      </c>
      <c r="H671" s="46" t="s">
        <v>2951</v>
      </c>
      <c r="I671" t="s">
        <v>1093</v>
      </c>
    </row>
    <row r="672" spans="1:9" ht="12" customHeight="1">
      <c r="A672" s="46" t="s">
        <v>43</v>
      </c>
      <c r="B672" s="46" t="s">
        <v>1086</v>
      </c>
      <c r="C672" s="46" t="s">
        <v>1087</v>
      </c>
      <c r="D672" s="46" t="s">
        <v>2952</v>
      </c>
      <c r="E672" s="46" t="s">
        <v>2953</v>
      </c>
      <c r="F672" s="46" t="s">
        <v>2954</v>
      </c>
      <c r="G672" s="46" t="s">
        <v>2955</v>
      </c>
      <c r="H672" s="46" t="s">
        <v>2956</v>
      </c>
      <c r="I672" t="s">
        <v>1093</v>
      </c>
    </row>
    <row r="673" spans="1:9" ht="12" customHeight="1">
      <c r="A673" s="46" t="s">
        <v>43</v>
      </c>
      <c r="B673" s="46" t="s">
        <v>680</v>
      </c>
      <c r="C673" s="46" t="s">
        <v>681</v>
      </c>
      <c r="D673" s="46" t="s">
        <v>1005</v>
      </c>
      <c r="E673" s="46" t="s">
        <v>1006</v>
      </c>
      <c r="F673" s="46" t="s">
        <v>2957</v>
      </c>
      <c r="G673" s="46" t="s">
        <v>2958</v>
      </c>
      <c r="H673" s="46" t="s">
        <v>2959</v>
      </c>
      <c r="I673" t="s">
        <v>687</v>
      </c>
    </row>
    <row r="674" spans="1:9" ht="12" customHeight="1">
      <c r="A674" s="46" t="s">
        <v>43</v>
      </c>
      <c r="B674" s="46" t="s">
        <v>1086</v>
      </c>
      <c r="C674" s="46" t="s">
        <v>1087</v>
      </c>
      <c r="D674" s="46" t="s">
        <v>2952</v>
      </c>
      <c r="E674" s="46" t="s">
        <v>2953</v>
      </c>
      <c r="F674" s="46" t="s">
        <v>2960</v>
      </c>
      <c r="G674" s="46" t="s">
        <v>2961</v>
      </c>
      <c r="H674" s="46" t="s">
        <v>2962</v>
      </c>
      <c r="I674" t="s">
        <v>1093</v>
      </c>
    </row>
    <row r="675" spans="1:9" ht="12" customHeight="1">
      <c r="A675" s="46" t="s">
        <v>43</v>
      </c>
      <c r="B675" s="46" t="s">
        <v>80</v>
      </c>
      <c r="C675" s="46" t="s">
        <v>82</v>
      </c>
      <c r="D675" s="46" t="s">
        <v>80</v>
      </c>
      <c r="E675" s="46" t="s">
        <v>82</v>
      </c>
      <c r="F675" s="46" t="s">
        <v>2963</v>
      </c>
      <c r="G675" s="46" t="s">
        <v>2964</v>
      </c>
      <c r="H675" s="46" t="s">
        <v>2965</v>
      </c>
      <c r="I675" t="s">
        <v>618</v>
      </c>
    </row>
    <row r="676" spans="1:9" ht="12" customHeight="1">
      <c r="A676" s="46" t="s">
        <v>43</v>
      </c>
      <c r="B676" s="46" t="s">
        <v>1035</v>
      </c>
      <c r="C676" s="46" t="s">
        <v>1036</v>
      </c>
      <c r="D676" s="46" t="s">
        <v>1037</v>
      </c>
      <c r="E676" s="46" t="s">
        <v>1038</v>
      </c>
      <c r="F676" s="46" t="s">
        <v>2966</v>
      </c>
      <c r="G676" s="46" t="s">
        <v>2967</v>
      </c>
      <c r="H676" s="46" t="s">
        <v>2968</v>
      </c>
      <c r="I676" t="s">
        <v>1042</v>
      </c>
    </row>
    <row r="677" spans="1:9" ht="12" customHeight="1">
      <c r="A677" s="46" t="s">
        <v>43</v>
      </c>
      <c r="B677" s="46" t="s">
        <v>484</v>
      </c>
      <c r="C677" s="46" t="s">
        <v>485</v>
      </c>
      <c r="D677" s="46" t="s">
        <v>891</v>
      </c>
      <c r="E677" s="46" t="s">
        <v>892</v>
      </c>
      <c r="F677" s="46" t="s">
        <v>2969</v>
      </c>
      <c r="G677" s="46" t="s">
        <v>2967</v>
      </c>
      <c r="H677" s="46" t="s">
        <v>2970</v>
      </c>
      <c r="I677" t="s">
        <v>590</v>
      </c>
    </row>
    <row r="678" spans="1:9" ht="12" customHeight="1">
      <c r="A678" s="46" t="s">
        <v>43</v>
      </c>
      <c r="B678" s="46" t="s">
        <v>508</v>
      </c>
      <c r="C678" s="46" t="s">
        <v>509</v>
      </c>
      <c r="D678" s="46" t="s">
        <v>1043</v>
      </c>
      <c r="E678" s="46" t="s">
        <v>1044</v>
      </c>
      <c r="F678" s="46" t="s">
        <v>2971</v>
      </c>
      <c r="G678" s="46" t="s">
        <v>2967</v>
      </c>
      <c r="H678" s="46" t="s">
        <v>2972</v>
      </c>
      <c r="I678" t="s">
        <v>515</v>
      </c>
    </row>
    <row r="679" spans="1:9" ht="12" customHeight="1">
      <c r="A679" s="46" t="s">
        <v>43</v>
      </c>
      <c r="B679" s="46" t="s">
        <v>845</v>
      </c>
      <c r="C679" s="46" t="s">
        <v>846</v>
      </c>
      <c r="D679" s="46" t="s">
        <v>847</v>
      </c>
      <c r="E679" s="46" t="s">
        <v>848</v>
      </c>
      <c r="F679" s="46" t="s">
        <v>2973</v>
      </c>
      <c r="G679" s="46" t="s">
        <v>2967</v>
      </c>
      <c r="H679" s="46" t="s">
        <v>2974</v>
      </c>
      <c r="I679" t="s">
        <v>852</v>
      </c>
    </row>
    <row r="680" spans="1:9" ht="12" customHeight="1">
      <c r="A680" s="46" t="s">
        <v>43</v>
      </c>
      <c r="B680" s="46" t="s">
        <v>80</v>
      </c>
      <c r="C680" s="46" t="s">
        <v>82</v>
      </c>
      <c r="D680" s="46" t="s">
        <v>80</v>
      </c>
      <c r="E680" s="46" t="s">
        <v>82</v>
      </c>
      <c r="F680" s="46" t="s">
        <v>2975</v>
      </c>
      <c r="G680" s="46" t="s">
        <v>2976</v>
      </c>
      <c r="H680" s="46" t="s">
        <v>2977</v>
      </c>
      <c r="I680" t="s">
        <v>495</v>
      </c>
    </row>
    <row r="681" spans="1:9" ht="12" customHeight="1">
      <c r="A681" s="46" t="s">
        <v>43</v>
      </c>
      <c r="B681" s="46" t="s">
        <v>80</v>
      </c>
      <c r="C681" s="46" t="s">
        <v>82</v>
      </c>
      <c r="D681" s="46" t="s">
        <v>80</v>
      </c>
      <c r="E681" s="46" t="s">
        <v>82</v>
      </c>
      <c r="F681" s="46" t="s">
        <v>2978</v>
      </c>
      <c r="G681" s="46" t="s">
        <v>2979</v>
      </c>
      <c r="H681" s="46" t="s">
        <v>2980</v>
      </c>
      <c r="I681" t="s">
        <v>2981</v>
      </c>
    </row>
    <row r="682" spans="1:9" ht="12" customHeight="1">
      <c r="A682" s="46" t="s">
        <v>43</v>
      </c>
      <c r="B682" s="46" t="s">
        <v>80</v>
      </c>
      <c r="C682" s="46" t="s">
        <v>82</v>
      </c>
      <c r="D682" s="46" t="s">
        <v>80</v>
      </c>
      <c r="E682" s="46" t="s">
        <v>82</v>
      </c>
      <c r="F682" s="46" t="s">
        <v>2982</v>
      </c>
      <c r="G682" s="46" t="s">
        <v>2979</v>
      </c>
      <c r="H682" s="46" t="s">
        <v>2983</v>
      </c>
      <c r="I682" t="s">
        <v>579</v>
      </c>
    </row>
    <row r="683" spans="1:9" ht="12" customHeight="1">
      <c r="A683" s="46" t="s">
        <v>43</v>
      </c>
      <c r="B683" s="46" t="s">
        <v>1086</v>
      </c>
      <c r="C683" s="46" t="s">
        <v>1087</v>
      </c>
      <c r="D683" s="46" t="s">
        <v>1088</v>
      </c>
      <c r="E683" s="46" t="s">
        <v>1089</v>
      </c>
      <c r="F683" s="46" t="s">
        <v>2984</v>
      </c>
      <c r="G683" s="46" t="s">
        <v>2985</v>
      </c>
      <c r="H683" s="46" t="s">
        <v>2986</v>
      </c>
      <c r="I683" t="s">
        <v>622</v>
      </c>
    </row>
    <row r="684" spans="1:9" ht="12" customHeight="1">
      <c r="A684" s="46" t="s">
        <v>43</v>
      </c>
      <c r="B684" s="46" t="s">
        <v>80</v>
      </c>
      <c r="C684" s="46" t="s">
        <v>82</v>
      </c>
      <c r="D684" s="46" t="s">
        <v>80</v>
      </c>
      <c r="E684" s="46" t="s">
        <v>82</v>
      </c>
      <c r="F684" s="46" t="s">
        <v>2987</v>
      </c>
      <c r="G684" s="46" t="s">
        <v>2988</v>
      </c>
      <c r="H684" s="46" t="s">
        <v>2989</v>
      </c>
      <c r="I684" t="s">
        <v>440</v>
      </c>
    </row>
    <row r="685" spans="1:9" ht="12" customHeight="1">
      <c r="A685" s="46" t="s">
        <v>43</v>
      </c>
      <c r="B685" s="46" t="s">
        <v>80</v>
      </c>
      <c r="C685" s="46" t="s">
        <v>82</v>
      </c>
      <c r="D685" s="46" t="s">
        <v>80</v>
      </c>
      <c r="E685" s="46" t="s">
        <v>82</v>
      </c>
      <c r="F685" s="46" t="s">
        <v>2990</v>
      </c>
      <c r="G685" s="46" t="s">
        <v>2988</v>
      </c>
      <c r="H685" s="46" t="s">
        <v>2991</v>
      </c>
      <c r="I685" t="s">
        <v>440</v>
      </c>
    </row>
    <row r="686" spans="1:9" ht="12" customHeight="1">
      <c r="A686" s="46" t="s">
        <v>43</v>
      </c>
      <c r="B686" s="46" t="s">
        <v>427</v>
      </c>
      <c r="C686" s="46" t="s">
        <v>428</v>
      </c>
      <c r="D686" s="46" t="s">
        <v>908</v>
      </c>
      <c r="E686" s="46" t="s">
        <v>2992</v>
      </c>
      <c r="F686" s="46" t="s">
        <v>2993</v>
      </c>
      <c r="G686" s="46" t="s">
        <v>2994</v>
      </c>
      <c r="H686" s="46" t="s">
        <v>2995</v>
      </c>
      <c r="I686" t="s">
        <v>714</v>
      </c>
    </row>
    <row r="687" spans="1:9" ht="12" customHeight="1">
      <c r="A687" s="46" t="s">
        <v>43</v>
      </c>
      <c r="B687" s="46" t="s">
        <v>80</v>
      </c>
      <c r="C687" s="46" t="s">
        <v>82</v>
      </c>
      <c r="D687" s="46" t="s">
        <v>80</v>
      </c>
      <c r="E687" s="46" t="s">
        <v>82</v>
      </c>
      <c r="F687" s="46" t="s">
        <v>2996</v>
      </c>
      <c r="G687" s="46" t="s">
        <v>2997</v>
      </c>
      <c r="H687" s="46" t="s">
        <v>2998</v>
      </c>
      <c r="I687" t="s">
        <v>2999</v>
      </c>
    </row>
    <row r="688" spans="1:9" ht="12" customHeight="1">
      <c r="A688" s="46" t="s">
        <v>43</v>
      </c>
      <c r="B688" s="46" t="s">
        <v>449</v>
      </c>
      <c r="C688" s="46" t="s">
        <v>449</v>
      </c>
      <c r="D688" s="46" t="s">
        <v>449</v>
      </c>
      <c r="E688" s="46" t="s">
        <v>449</v>
      </c>
      <c r="F688" s="46" t="s">
        <v>3000</v>
      </c>
      <c r="G688" s="46" t="s">
        <v>3001</v>
      </c>
      <c r="H688" s="46" t="s">
        <v>3002</v>
      </c>
      <c r="I688" t="s">
        <v>2981</v>
      </c>
    </row>
    <row r="689" spans="1:9" ht="12" customHeight="1">
      <c r="A689" s="46" t="s">
        <v>43</v>
      </c>
      <c r="B689" s="46" t="s">
        <v>80</v>
      </c>
      <c r="C689" s="46" t="s">
        <v>82</v>
      </c>
      <c r="D689" s="46" t="s">
        <v>80</v>
      </c>
      <c r="E689" s="46" t="s">
        <v>82</v>
      </c>
      <c r="F689" s="46" t="s">
        <v>3003</v>
      </c>
      <c r="G689" s="46" t="s">
        <v>3004</v>
      </c>
      <c r="H689" s="46" t="s">
        <v>3005</v>
      </c>
      <c r="I689" t="s">
        <v>515</v>
      </c>
    </row>
    <row r="690" spans="1:9" ht="12" customHeight="1">
      <c r="A690" s="46" t="s">
        <v>43</v>
      </c>
      <c r="B690" s="46" t="s">
        <v>606</v>
      </c>
      <c r="C690" s="46" t="s">
        <v>607</v>
      </c>
      <c r="D690" s="46" t="s">
        <v>606</v>
      </c>
      <c r="E690" s="46" t="s">
        <v>607</v>
      </c>
      <c r="F690" s="46" t="s">
        <v>3006</v>
      </c>
      <c r="G690" s="46" t="s">
        <v>3007</v>
      </c>
      <c r="H690" s="46" t="s">
        <v>3008</v>
      </c>
      <c r="I690" t="s">
        <v>611</v>
      </c>
    </row>
    <row r="691" spans="1:9" ht="12" customHeight="1">
      <c r="A691" s="46" t="s">
        <v>43</v>
      </c>
      <c r="B691" s="46" t="s">
        <v>80</v>
      </c>
      <c r="C691" s="46" t="s">
        <v>82</v>
      </c>
      <c r="D691" s="46" t="s">
        <v>80</v>
      </c>
      <c r="E691" s="46" t="s">
        <v>82</v>
      </c>
      <c r="F691" s="46" t="s">
        <v>3009</v>
      </c>
      <c r="G691" s="46" t="s">
        <v>3010</v>
      </c>
      <c r="H691" s="46" t="s">
        <v>3011</v>
      </c>
      <c r="I691" t="s">
        <v>440</v>
      </c>
    </row>
    <row r="692" spans="1:9" ht="12" customHeight="1">
      <c r="A692" s="46" t="s">
        <v>43</v>
      </c>
      <c r="B692" s="46" t="s">
        <v>80</v>
      </c>
      <c r="C692" s="46" t="s">
        <v>82</v>
      </c>
      <c r="D692" s="46" t="s">
        <v>80</v>
      </c>
      <c r="E692" s="46" t="s">
        <v>82</v>
      </c>
      <c r="F692" s="46" t="s">
        <v>3012</v>
      </c>
      <c r="G692" s="46" t="s">
        <v>3013</v>
      </c>
      <c r="H692" s="46" t="s">
        <v>3014</v>
      </c>
      <c r="I692" t="s">
        <v>440</v>
      </c>
    </row>
    <row r="693" spans="1:9" ht="12" customHeight="1">
      <c r="A693" s="46" t="s">
        <v>43</v>
      </c>
      <c r="B693" s="46" t="s">
        <v>80</v>
      </c>
      <c r="C693" s="46" t="s">
        <v>82</v>
      </c>
      <c r="D693" s="46" t="s">
        <v>80</v>
      </c>
      <c r="E693" s="46" t="s">
        <v>82</v>
      </c>
      <c r="F693" s="46" t="s">
        <v>3015</v>
      </c>
      <c r="G693" s="46" t="s">
        <v>3016</v>
      </c>
      <c r="H693" s="46" t="s">
        <v>3017</v>
      </c>
      <c r="I693" t="s">
        <v>495</v>
      </c>
    </row>
    <row r="694" spans="1:9" ht="12" customHeight="1">
      <c r="A694" s="46" t="s">
        <v>43</v>
      </c>
      <c r="B694" s="46" t="s">
        <v>80</v>
      </c>
      <c r="C694" s="46" t="s">
        <v>82</v>
      </c>
      <c r="D694" s="46" t="s">
        <v>80</v>
      </c>
      <c r="E694" s="46" t="s">
        <v>82</v>
      </c>
      <c r="F694" s="46" t="s">
        <v>3018</v>
      </c>
      <c r="G694" s="46" t="s">
        <v>3019</v>
      </c>
      <c r="H694" s="46" t="s">
        <v>3020</v>
      </c>
      <c r="I694" t="s">
        <v>668</v>
      </c>
    </row>
    <row r="695" spans="1:9" ht="12" customHeight="1">
      <c r="A695" s="46" t="s">
        <v>43</v>
      </c>
      <c r="B695" s="46" t="s">
        <v>80</v>
      </c>
      <c r="C695" s="46" t="s">
        <v>82</v>
      </c>
      <c r="D695" s="46" t="s">
        <v>80</v>
      </c>
      <c r="E695" s="46" t="s">
        <v>82</v>
      </c>
      <c r="F695" s="46" t="s">
        <v>3021</v>
      </c>
      <c r="G695" s="46" t="s">
        <v>3022</v>
      </c>
      <c r="H695" s="46" t="s">
        <v>3023</v>
      </c>
      <c r="I695" t="s">
        <v>63</v>
      </c>
    </row>
    <row r="696" spans="1:9" ht="12" customHeight="1">
      <c r="A696" s="46" t="s">
        <v>43</v>
      </c>
      <c r="B696" s="46" t="s">
        <v>80</v>
      </c>
      <c r="C696" s="46" t="s">
        <v>82</v>
      </c>
      <c r="D696" s="46" t="s">
        <v>80</v>
      </c>
      <c r="E696" s="46" t="s">
        <v>82</v>
      </c>
      <c r="F696" s="46" t="s">
        <v>3024</v>
      </c>
      <c r="G696" s="46" t="s">
        <v>3025</v>
      </c>
      <c r="H696" s="46" t="s">
        <v>3026</v>
      </c>
      <c r="I696" t="s">
        <v>3027</v>
      </c>
    </row>
    <row r="697" spans="1:9" ht="12" customHeight="1">
      <c r="A697" s="46" t="s">
        <v>43</v>
      </c>
      <c r="B697" s="46" t="s">
        <v>606</v>
      </c>
      <c r="C697" s="46" t="s">
        <v>607</v>
      </c>
      <c r="D697" s="46" t="s">
        <v>606</v>
      </c>
      <c r="E697" s="46" t="s">
        <v>607</v>
      </c>
      <c r="F697" s="46" t="s">
        <v>3028</v>
      </c>
      <c r="G697" s="46" t="s">
        <v>3029</v>
      </c>
      <c r="H697" s="46" t="s">
        <v>3030</v>
      </c>
      <c r="I697" t="s">
        <v>611</v>
      </c>
    </row>
    <row r="698" spans="1:9" ht="12" customHeight="1">
      <c r="A698" s="46" t="s">
        <v>43</v>
      </c>
      <c r="B698" s="46" t="s">
        <v>80</v>
      </c>
      <c r="C698" s="46" t="s">
        <v>82</v>
      </c>
      <c r="D698" s="46" t="s">
        <v>80</v>
      </c>
      <c r="E698" s="46" t="s">
        <v>82</v>
      </c>
      <c r="F698" s="46" t="s">
        <v>3031</v>
      </c>
      <c r="G698" s="46" t="s">
        <v>3032</v>
      </c>
      <c r="H698" s="46" t="s">
        <v>3033</v>
      </c>
      <c r="I698" t="s">
        <v>566</v>
      </c>
    </row>
    <row r="699" spans="1:9" ht="12" customHeight="1">
      <c r="A699" s="46" t="s">
        <v>43</v>
      </c>
      <c r="B699" s="46" t="s">
        <v>634</v>
      </c>
      <c r="C699" s="46" t="s">
        <v>635</v>
      </c>
      <c r="D699" s="46" t="s">
        <v>2206</v>
      </c>
      <c r="E699" s="46" t="s">
        <v>2207</v>
      </c>
      <c r="F699" s="46" t="s">
        <v>3034</v>
      </c>
      <c r="G699" s="46" t="s">
        <v>3032</v>
      </c>
      <c r="H699" s="46" t="s">
        <v>3035</v>
      </c>
      <c r="I699" t="s">
        <v>641</v>
      </c>
    </row>
    <row r="700" spans="1:9" ht="12" customHeight="1">
      <c r="A700" s="46" t="s">
        <v>43</v>
      </c>
      <c r="B700" s="46" t="s">
        <v>449</v>
      </c>
      <c r="C700" s="46" t="s">
        <v>449</v>
      </c>
      <c r="D700" s="46" t="s">
        <v>449</v>
      </c>
      <c r="E700" s="46" t="s">
        <v>449</v>
      </c>
      <c r="F700" s="46" t="s">
        <v>3036</v>
      </c>
      <c r="G700" s="46" t="s">
        <v>3037</v>
      </c>
      <c r="H700" s="46" t="s">
        <v>3038</v>
      </c>
      <c r="I700" t="s">
        <v>3039</v>
      </c>
    </row>
    <row r="701" spans="1:9" ht="12" customHeight="1">
      <c r="A701" s="46" t="s">
        <v>43</v>
      </c>
      <c r="B701" s="46" t="s">
        <v>606</v>
      </c>
      <c r="C701" s="46" t="s">
        <v>607</v>
      </c>
      <c r="D701" s="46" t="s">
        <v>606</v>
      </c>
      <c r="E701" s="46" t="s">
        <v>607</v>
      </c>
      <c r="F701" s="46" t="s">
        <v>3040</v>
      </c>
      <c r="G701" s="46" t="s">
        <v>3041</v>
      </c>
      <c r="H701" s="46" t="s">
        <v>3042</v>
      </c>
      <c r="I701" t="s">
        <v>611</v>
      </c>
    </row>
    <row r="702" spans="1:9" ht="12" customHeight="1">
      <c r="A702" s="46" t="s">
        <v>43</v>
      </c>
      <c r="B702" s="46" t="s">
        <v>449</v>
      </c>
      <c r="C702" s="46" t="s">
        <v>449</v>
      </c>
      <c r="D702" s="46" t="s">
        <v>449</v>
      </c>
      <c r="E702" s="46" t="s">
        <v>449</v>
      </c>
      <c r="F702" s="46" t="s">
        <v>3043</v>
      </c>
      <c r="G702" s="46" t="s">
        <v>3044</v>
      </c>
      <c r="H702" s="46" t="s">
        <v>3045</v>
      </c>
      <c r="I702" t="s">
        <v>3046</v>
      </c>
    </row>
    <row r="703" spans="1:9" ht="12" customHeight="1">
      <c r="A703" s="46" t="s">
        <v>43</v>
      </c>
      <c r="B703" s="46" t="s">
        <v>80</v>
      </c>
      <c r="C703" s="46" t="s">
        <v>82</v>
      </c>
      <c r="D703" s="46" t="s">
        <v>80</v>
      </c>
      <c r="E703" s="46" t="s">
        <v>82</v>
      </c>
      <c r="F703" s="46" t="s">
        <v>3047</v>
      </c>
      <c r="G703" s="46" t="s">
        <v>3048</v>
      </c>
      <c r="H703" s="46" t="s">
        <v>3049</v>
      </c>
      <c r="I703" t="s">
        <v>622</v>
      </c>
    </row>
    <row r="704" spans="1:9" ht="12" customHeight="1">
      <c r="A704" s="46" t="s">
        <v>43</v>
      </c>
      <c r="B704" s="46" t="s">
        <v>80</v>
      </c>
      <c r="C704" s="46" t="s">
        <v>82</v>
      </c>
      <c r="D704" s="46" t="s">
        <v>80</v>
      </c>
      <c r="E704" s="46" t="s">
        <v>82</v>
      </c>
      <c r="F704" s="46" t="s">
        <v>3050</v>
      </c>
      <c r="G704" s="46" t="s">
        <v>3051</v>
      </c>
      <c r="H704" s="46" t="s">
        <v>3052</v>
      </c>
      <c r="I704" t="s">
        <v>3053</v>
      </c>
    </row>
    <row r="705" spans="1:9" ht="12" customHeight="1">
      <c r="A705" s="46" t="s">
        <v>43</v>
      </c>
      <c r="B705" s="46" t="s">
        <v>986</v>
      </c>
      <c r="C705" s="46" t="s">
        <v>987</v>
      </c>
      <c r="D705" s="46" t="s">
        <v>988</v>
      </c>
      <c r="E705" s="46" t="s">
        <v>989</v>
      </c>
      <c r="F705" s="46" t="s">
        <v>3054</v>
      </c>
      <c r="G705" s="46" t="s">
        <v>3055</v>
      </c>
      <c r="H705" s="46" t="s">
        <v>3056</v>
      </c>
      <c r="I705" t="s">
        <v>993</v>
      </c>
    </row>
    <row r="706" spans="1:9" ht="12" customHeight="1">
      <c r="A706" s="46" t="s">
        <v>43</v>
      </c>
      <c r="B706" s="46" t="s">
        <v>80</v>
      </c>
      <c r="C706" s="46" t="s">
        <v>82</v>
      </c>
      <c r="D706" s="46" t="s">
        <v>80</v>
      </c>
      <c r="E706" s="46" t="s">
        <v>82</v>
      </c>
      <c r="F706" s="46" t="s">
        <v>3057</v>
      </c>
      <c r="G706" s="46" t="s">
        <v>3058</v>
      </c>
      <c r="H706" s="46" t="s">
        <v>3059</v>
      </c>
      <c r="I706" t="s">
        <v>622</v>
      </c>
    </row>
    <row r="707" spans="1:9" ht="12" customHeight="1">
      <c r="A707" s="46" t="s">
        <v>43</v>
      </c>
      <c r="B707" s="46" t="s">
        <v>80</v>
      </c>
      <c r="C707" s="46" t="s">
        <v>82</v>
      </c>
      <c r="D707" s="46" t="s">
        <v>80</v>
      </c>
      <c r="E707" s="46" t="s">
        <v>82</v>
      </c>
      <c r="F707" s="46" t="s">
        <v>3060</v>
      </c>
      <c r="G707" s="46" t="s">
        <v>3061</v>
      </c>
      <c r="H707" s="46" t="s">
        <v>3062</v>
      </c>
      <c r="I707" t="s">
        <v>420</v>
      </c>
    </row>
    <row r="708" spans="1:9" ht="12" customHeight="1">
      <c r="A708" s="46" t="s">
        <v>43</v>
      </c>
      <c r="B708" s="46" t="s">
        <v>80</v>
      </c>
      <c r="C708" s="46" t="s">
        <v>82</v>
      </c>
      <c r="D708" s="46" t="s">
        <v>80</v>
      </c>
      <c r="E708" s="46" t="s">
        <v>82</v>
      </c>
      <c r="F708" s="46" t="s">
        <v>3063</v>
      </c>
      <c r="G708" s="46" t="s">
        <v>3064</v>
      </c>
      <c r="H708" s="46" t="s">
        <v>3065</v>
      </c>
      <c r="I708" t="s">
        <v>440</v>
      </c>
    </row>
    <row r="709" spans="1:9" ht="12" customHeight="1">
      <c r="A709" s="46" t="s">
        <v>43</v>
      </c>
      <c r="B709" s="46" t="s">
        <v>80</v>
      </c>
      <c r="C709" s="46" t="s">
        <v>82</v>
      </c>
      <c r="D709" s="46" t="s">
        <v>80</v>
      </c>
      <c r="E709" s="46" t="s">
        <v>82</v>
      </c>
      <c r="F709" s="46" t="s">
        <v>3066</v>
      </c>
      <c r="G709" s="46" t="s">
        <v>3067</v>
      </c>
      <c r="H709" s="46" t="s">
        <v>3068</v>
      </c>
      <c r="I709" t="s">
        <v>668</v>
      </c>
    </row>
    <row r="710" spans="1:9" ht="12" customHeight="1">
      <c r="A710" s="46" t="s">
        <v>43</v>
      </c>
      <c r="B710" s="46" t="s">
        <v>606</v>
      </c>
      <c r="C710" s="46" t="s">
        <v>607</v>
      </c>
      <c r="D710" s="46" t="s">
        <v>606</v>
      </c>
      <c r="E710" s="46" t="s">
        <v>607</v>
      </c>
      <c r="F710" s="46" t="s">
        <v>3069</v>
      </c>
      <c r="G710" s="46" t="s">
        <v>3070</v>
      </c>
      <c r="H710" s="46" t="s">
        <v>3071</v>
      </c>
      <c r="I710" t="s">
        <v>611</v>
      </c>
    </row>
    <row r="711" spans="1:9" ht="12" customHeight="1">
      <c r="A711" s="46" t="s">
        <v>43</v>
      </c>
      <c r="B711" s="46" t="s">
        <v>427</v>
      </c>
      <c r="C711" s="46" t="s">
        <v>428</v>
      </c>
      <c r="D711" s="46" t="s">
        <v>1931</v>
      </c>
      <c r="E711" s="46" t="s">
        <v>1932</v>
      </c>
      <c r="F711" s="46" t="s">
        <v>3072</v>
      </c>
      <c r="G711" s="46" t="s">
        <v>3073</v>
      </c>
      <c r="H711" s="46" t="s">
        <v>3074</v>
      </c>
      <c r="I711" t="s">
        <v>434</v>
      </c>
    </row>
    <row r="712" spans="1:9" ht="12" customHeight="1">
      <c r="A712" s="46" t="s">
        <v>43</v>
      </c>
      <c r="B712" s="46" t="s">
        <v>994</v>
      </c>
      <c r="C712" s="46" t="s">
        <v>995</v>
      </c>
      <c r="D712" s="46" t="s">
        <v>996</v>
      </c>
      <c r="E712" s="46" t="s">
        <v>997</v>
      </c>
      <c r="F712" s="46" t="s">
        <v>3075</v>
      </c>
      <c r="G712" s="46" t="s">
        <v>3076</v>
      </c>
      <c r="H712" s="46" t="s">
        <v>3077</v>
      </c>
      <c r="I712" t="s">
        <v>1001</v>
      </c>
    </row>
    <row r="713" spans="1:9" ht="12" customHeight="1">
      <c r="A713" s="46" t="s">
        <v>43</v>
      </c>
      <c r="B713" s="46" t="s">
        <v>80</v>
      </c>
      <c r="C713" s="46" t="s">
        <v>82</v>
      </c>
      <c r="D713" s="46" t="s">
        <v>80</v>
      </c>
      <c r="E713" s="46" t="s">
        <v>82</v>
      </c>
      <c r="F713" s="46" t="s">
        <v>3078</v>
      </c>
      <c r="G713" s="46" t="s">
        <v>3079</v>
      </c>
      <c r="H713" s="46" t="s">
        <v>3080</v>
      </c>
      <c r="I713" t="s">
        <v>535</v>
      </c>
    </row>
    <row r="714" spans="1:9" ht="12" customHeight="1">
      <c r="A714" s="46" t="s">
        <v>43</v>
      </c>
      <c r="B714" s="46" t="s">
        <v>1094</v>
      </c>
      <c r="C714" s="46" t="s">
        <v>1095</v>
      </c>
      <c r="D714" s="46" t="s">
        <v>1096</v>
      </c>
      <c r="E714" s="46" t="s">
        <v>1097</v>
      </c>
      <c r="F714" s="46" t="s">
        <v>3081</v>
      </c>
      <c r="G714" s="46" t="s">
        <v>3082</v>
      </c>
      <c r="H714" s="46" t="s">
        <v>3083</v>
      </c>
      <c r="I714" t="s">
        <v>1101</v>
      </c>
    </row>
    <row r="715" spans="1:9" ht="12" customHeight="1">
      <c r="A715" s="46" t="s">
        <v>43</v>
      </c>
      <c r="B715" s="46" t="s">
        <v>427</v>
      </c>
      <c r="C715" s="46" t="s">
        <v>428</v>
      </c>
      <c r="D715" s="46" t="s">
        <v>856</v>
      </c>
      <c r="E715" s="46" t="s">
        <v>857</v>
      </c>
      <c r="F715" s="46" t="s">
        <v>3084</v>
      </c>
      <c r="G715" s="46" t="s">
        <v>3085</v>
      </c>
      <c r="H715" s="46" t="s">
        <v>3086</v>
      </c>
      <c r="I715" t="s">
        <v>434</v>
      </c>
    </row>
    <row r="716" spans="1:9" ht="12" customHeight="1">
      <c r="A716" s="46" t="s">
        <v>43</v>
      </c>
      <c r="B716" s="46" t="s">
        <v>80</v>
      </c>
      <c r="C716" s="46" t="s">
        <v>82</v>
      </c>
      <c r="D716" s="46" t="s">
        <v>80</v>
      </c>
      <c r="E716" s="46" t="s">
        <v>82</v>
      </c>
      <c r="F716" s="46" t="s">
        <v>3087</v>
      </c>
      <c r="G716" s="46" t="s">
        <v>3088</v>
      </c>
      <c r="H716" s="46" t="s">
        <v>3089</v>
      </c>
      <c r="I716" t="s">
        <v>622</v>
      </c>
    </row>
    <row r="717" spans="1:9" ht="12" customHeight="1">
      <c r="A717" s="46" t="s">
        <v>43</v>
      </c>
      <c r="B717" s="46" t="s">
        <v>634</v>
      </c>
      <c r="C717" s="46" t="s">
        <v>635</v>
      </c>
      <c r="D717" s="46" t="s">
        <v>3090</v>
      </c>
      <c r="E717" s="46" t="s">
        <v>3091</v>
      </c>
      <c r="F717" s="46" t="s">
        <v>3092</v>
      </c>
      <c r="G717" s="46" t="s">
        <v>3093</v>
      </c>
      <c r="H717" s="46" t="s">
        <v>3094</v>
      </c>
      <c r="I717" t="s">
        <v>641</v>
      </c>
    </row>
    <row r="718" spans="1:9" ht="12" customHeight="1">
      <c r="A718" s="46" t="s">
        <v>43</v>
      </c>
      <c r="B718" s="46" t="s">
        <v>80</v>
      </c>
      <c r="C718" s="46" t="s">
        <v>82</v>
      </c>
      <c r="D718" s="46" t="s">
        <v>80</v>
      </c>
      <c r="E718" s="46" t="s">
        <v>82</v>
      </c>
      <c r="F718" s="46" t="s">
        <v>3095</v>
      </c>
      <c r="G718" s="46" t="s">
        <v>3096</v>
      </c>
      <c r="H718" s="46" t="s">
        <v>3097</v>
      </c>
      <c r="I718" t="s">
        <v>714</v>
      </c>
    </row>
    <row r="719" spans="1:9" ht="12" customHeight="1">
      <c r="A719" s="46" t="s">
        <v>43</v>
      </c>
      <c r="B719" s="46" t="s">
        <v>427</v>
      </c>
      <c r="C719" s="46" t="s">
        <v>428</v>
      </c>
      <c r="D719" s="46" t="s">
        <v>567</v>
      </c>
      <c r="E719" s="46" t="s">
        <v>568</v>
      </c>
      <c r="F719" s="46" t="s">
        <v>3098</v>
      </c>
      <c r="G719" s="46" t="s">
        <v>3099</v>
      </c>
      <c r="H719" s="46" t="s">
        <v>3100</v>
      </c>
      <c r="I719" t="s">
        <v>714</v>
      </c>
    </row>
    <row r="720" spans="1:9" ht="12" customHeight="1">
      <c r="A720" s="46" t="s">
        <v>43</v>
      </c>
      <c r="B720" s="46" t="s">
        <v>572</v>
      </c>
      <c r="C720" s="46" t="s">
        <v>573</v>
      </c>
      <c r="D720" s="46" t="s">
        <v>574</v>
      </c>
      <c r="E720" s="46" t="s">
        <v>575</v>
      </c>
      <c r="F720" s="46" t="s">
        <v>3101</v>
      </c>
      <c r="G720" s="46" t="s">
        <v>3102</v>
      </c>
      <c r="H720" s="46" t="s">
        <v>3103</v>
      </c>
      <c r="I720" t="s">
        <v>440</v>
      </c>
    </row>
    <row r="721" spans="1:9" ht="12" customHeight="1">
      <c r="A721" s="46" t="s">
        <v>43</v>
      </c>
      <c r="B721" s="46" t="s">
        <v>449</v>
      </c>
      <c r="C721" s="46" t="s">
        <v>449</v>
      </c>
      <c r="D721" s="46" t="s">
        <v>449</v>
      </c>
      <c r="E721" s="46" t="s">
        <v>449</v>
      </c>
      <c r="F721" s="46" t="s">
        <v>3104</v>
      </c>
      <c r="G721" s="46" t="s">
        <v>3105</v>
      </c>
      <c r="H721" s="46" t="s">
        <v>3106</v>
      </c>
      <c r="I721" t="s">
        <v>3107</v>
      </c>
    </row>
    <row r="722" spans="1:9" ht="12" customHeight="1">
      <c r="A722" s="46" t="s">
        <v>43</v>
      </c>
      <c r="B722" s="46" t="s">
        <v>449</v>
      </c>
      <c r="C722" s="46" t="s">
        <v>449</v>
      </c>
      <c r="D722" s="46" t="s">
        <v>449</v>
      </c>
      <c r="E722" s="46" t="s">
        <v>449</v>
      </c>
      <c r="F722" s="46" t="s">
        <v>3108</v>
      </c>
      <c r="G722" s="46" t="s">
        <v>3109</v>
      </c>
      <c r="H722" s="46" t="s">
        <v>3110</v>
      </c>
      <c r="I722" t="s">
        <v>3111</v>
      </c>
    </row>
    <row r="723" spans="1:9" ht="12" customHeight="1">
      <c r="A723" s="46" t="s">
        <v>43</v>
      </c>
      <c r="B723" s="46" t="s">
        <v>80</v>
      </c>
      <c r="C723" s="46" t="s">
        <v>82</v>
      </c>
      <c r="D723" s="46" t="s">
        <v>80</v>
      </c>
      <c r="E723" s="46" t="s">
        <v>82</v>
      </c>
      <c r="F723" s="46" t="s">
        <v>3112</v>
      </c>
      <c r="G723" s="46" t="s">
        <v>3113</v>
      </c>
      <c r="H723" s="46" t="s">
        <v>3114</v>
      </c>
      <c r="I723" t="s">
        <v>714</v>
      </c>
    </row>
    <row r="724" spans="1:9" ht="12" customHeight="1">
      <c r="A724" s="46" t="s">
        <v>43</v>
      </c>
      <c r="B724" s="46" t="s">
        <v>80</v>
      </c>
      <c r="C724" s="46" t="s">
        <v>82</v>
      </c>
      <c r="D724" s="46" t="s">
        <v>80</v>
      </c>
      <c r="E724" s="46" t="s">
        <v>82</v>
      </c>
      <c r="F724" s="46" t="s">
        <v>3115</v>
      </c>
      <c r="G724" s="46" t="s">
        <v>3116</v>
      </c>
      <c r="H724" s="46" t="s">
        <v>3117</v>
      </c>
      <c r="I724" t="s">
        <v>480</v>
      </c>
    </row>
    <row r="725" spans="1:9" ht="12" customHeight="1">
      <c r="A725" s="46" t="s">
        <v>43</v>
      </c>
      <c r="B725" s="46" t="s">
        <v>80</v>
      </c>
      <c r="C725" s="46" t="s">
        <v>82</v>
      </c>
      <c r="D725" s="46" t="s">
        <v>80</v>
      </c>
      <c r="E725" s="46" t="s">
        <v>82</v>
      </c>
      <c r="F725" s="46" t="s">
        <v>3118</v>
      </c>
      <c r="G725" s="46" t="s">
        <v>3119</v>
      </c>
      <c r="H725" s="46" t="s">
        <v>3120</v>
      </c>
      <c r="I725" t="s">
        <v>2779</v>
      </c>
    </row>
    <row r="726" spans="1:9" ht="12" customHeight="1">
      <c r="A726" s="46" t="s">
        <v>43</v>
      </c>
      <c r="B726" s="46" t="s">
        <v>80</v>
      </c>
      <c r="C726" s="46" t="s">
        <v>82</v>
      </c>
      <c r="D726" s="46" t="s">
        <v>80</v>
      </c>
      <c r="E726" s="46" t="s">
        <v>82</v>
      </c>
      <c r="F726" s="46" t="s">
        <v>3121</v>
      </c>
      <c r="G726" s="46" t="s">
        <v>3122</v>
      </c>
      <c r="H726" s="46" t="s">
        <v>3123</v>
      </c>
      <c r="I726" t="s">
        <v>2479</v>
      </c>
    </row>
    <row r="727" spans="1:9" ht="12" customHeight="1">
      <c r="A727" s="46" t="s">
        <v>43</v>
      </c>
      <c r="B727" s="46" t="s">
        <v>427</v>
      </c>
      <c r="C727" s="46" t="s">
        <v>428</v>
      </c>
      <c r="D727" s="46" t="s">
        <v>1931</v>
      </c>
      <c r="E727" s="46" t="s">
        <v>1932</v>
      </c>
      <c r="F727" s="46" t="s">
        <v>3124</v>
      </c>
      <c r="G727" s="46" t="s">
        <v>3125</v>
      </c>
      <c r="H727" s="46" t="s">
        <v>3126</v>
      </c>
      <c r="I727" t="s">
        <v>434</v>
      </c>
    </row>
    <row r="728" spans="1:9" ht="12" customHeight="1">
      <c r="A728" s="46" t="s">
        <v>43</v>
      </c>
      <c r="B728" s="46" t="s">
        <v>3127</v>
      </c>
      <c r="C728" s="46" t="s">
        <v>3128</v>
      </c>
      <c r="D728" s="46" t="s">
        <v>3127</v>
      </c>
      <c r="E728" s="46" t="s">
        <v>3128</v>
      </c>
      <c r="F728" s="46" t="s">
        <v>3129</v>
      </c>
      <c r="G728" s="46" t="s">
        <v>3130</v>
      </c>
      <c r="H728" s="46" t="s">
        <v>3131</v>
      </c>
      <c r="I728" t="s">
        <v>733</v>
      </c>
    </row>
    <row r="729" spans="1:9" ht="12" customHeight="1">
      <c r="A729" s="46" t="s">
        <v>43</v>
      </c>
      <c r="B729" s="46" t="s">
        <v>427</v>
      </c>
      <c r="C729" s="46" t="s">
        <v>428</v>
      </c>
      <c r="D729" s="46" t="s">
        <v>567</v>
      </c>
      <c r="E729" s="46" t="s">
        <v>568</v>
      </c>
      <c r="F729" s="46" t="s">
        <v>3132</v>
      </c>
      <c r="G729" s="46" t="s">
        <v>3133</v>
      </c>
      <c r="H729" s="46" t="s">
        <v>3134</v>
      </c>
      <c r="I729" t="s">
        <v>434</v>
      </c>
    </row>
    <row r="730" spans="1:9" ht="12" customHeight="1">
      <c r="A730" s="46" t="s">
        <v>43</v>
      </c>
      <c r="B730" s="46" t="s">
        <v>475</v>
      </c>
      <c r="C730" s="46" t="s">
        <v>476</v>
      </c>
      <c r="D730" s="46" t="s">
        <v>475</v>
      </c>
      <c r="E730" s="46" t="s">
        <v>476</v>
      </c>
      <c r="F730" s="46" t="s">
        <v>3135</v>
      </c>
      <c r="G730" s="46" t="s">
        <v>3136</v>
      </c>
      <c r="H730" s="46" t="s">
        <v>3137</v>
      </c>
      <c r="I730" t="s">
        <v>535</v>
      </c>
    </row>
    <row r="731" spans="1:9" ht="12" customHeight="1">
      <c r="A731" s="46" t="s">
        <v>43</v>
      </c>
      <c r="B731" s="46" t="s">
        <v>80</v>
      </c>
      <c r="C731" s="46" t="s">
        <v>82</v>
      </c>
      <c r="D731" s="46" t="s">
        <v>80</v>
      </c>
      <c r="E731" s="46" t="s">
        <v>82</v>
      </c>
      <c r="F731" s="46" t="s">
        <v>3138</v>
      </c>
      <c r="G731" s="46" t="s">
        <v>3139</v>
      </c>
      <c r="H731" s="46" t="s">
        <v>3140</v>
      </c>
      <c r="I731" t="s">
        <v>622</v>
      </c>
    </row>
    <row r="732" spans="1:9" ht="12" customHeight="1">
      <c r="A732" s="46" t="s">
        <v>43</v>
      </c>
      <c r="B732" s="46" t="s">
        <v>80</v>
      </c>
      <c r="C732" s="46" t="s">
        <v>82</v>
      </c>
      <c r="D732" s="46" t="s">
        <v>80</v>
      </c>
      <c r="E732" s="46" t="s">
        <v>82</v>
      </c>
      <c r="F732" s="46" t="s">
        <v>3141</v>
      </c>
      <c r="G732" s="46" t="s">
        <v>3142</v>
      </c>
      <c r="H732" s="46" t="s">
        <v>3143</v>
      </c>
      <c r="I732" t="s">
        <v>622</v>
      </c>
    </row>
    <row r="733" spans="1:9" ht="12" customHeight="1">
      <c r="A733" s="46" t="s">
        <v>43</v>
      </c>
      <c r="B733" s="46" t="s">
        <v>1094</v>
      </c>
      <c r="C733" s="46" t="s">
        <v>1095</v>
      </c>
      <c r="D733" s="46" t="s">
        <v>1096</v>
      </c>
      <c r="E733" s="46" t="s">
        <v>1097</v>
      </c>
      <c r="F733" s="46" t="s">
        <v>3144</v>
      </c>
      <c r="G733" s="46" t="s">
        <v>3145</v>
      </c>
      <c r="H733" s="46" t="s">
        <v>3146</v>
      </c>
      <c r="I733" t="s">
        <v>1101</v>
      </c>
    </row>
    <row r="734" spans="1:9" ht="12" customHeight="1">
      <c r="A734" s="46" t="s">
        <v>43</v>
      </c>
      <c r="B734" s="46" t="s">
        <v>80</v>
      </c>
      <c r="C734" s="46" t="s">
        <v>82</v>
      </c>
      <c r="D734" s="46" t="s">
        <v>80</v>
      </c>
      <c r="E734" s="46" t="s">
        <v>82</v>
      </c>
      <c r="F734" s="46" t="s">
        <v>3147</v>
      </c>
      <c r="G734" s="46" t="s">
        <v>3148</v>
      </c>
      <c r="H734" s="46" t="s">
        <v>3149</v>
      </c>
      <c r="I734" t="s">
        <v>622</v>
      </c>
    </row>
    <row r="735" spans="1:9" ht="12" customHeight="1">
      <c r="A735" s="46" t="s">
        <v>43</v>
      </c>
      <c r="B735" s="46" t="s">
        <v>680</v>
      </c>
      <c r="C735" s="46" t="s">
        <v>681</v>
      </c>
      <c r="D735" s="46" t="s">
        <v>1005</v>
      </c>
      <c r="E735" s="46" t="s">
        <v>1006</v>
      </c>
      <c r="F735" s="46" t="s">
        <v>3150</v>
      </c>
      <c r="G735" s="46" t="s">
        <v>3151</v>
      </c>
      <c r="H735" s="46" t="s">
        <v>3152</v>
      </c>
      <c r="I735" t="s">
        <v>687</v>
      </c>
    </row>
    <row r="736" spans="1:9" ht="12" customHeight="1">
      <c r="A736" s="46" t="s">
        <v>43</v>
      </c>
      <c r="B736" s="46" t="s">
        <v>80</v>
      </c>
      <c r="C736" s="46" t="s">
        <v>82</v>
      </c>
      <c r="D736" s="46" t="s">
        <v>80</v>
      </c>
      <c r="E736" s="46" t="s">
        <v>82</v>
      </c>
      <c r="F736" s="46" t="s">
        <v>3153</v>
      </c>
      <c r="G736" s="46" t="s">
        <v>3154</v>
      </c>
      <c r="H736" s="46" t="s">
        <v>3155</v>
      </c>
      <c r="I736" t="s">
        <v>875</v>
      </c>
    </row>
    <row r="737" spans="1:9" ht="12" customHeight="1">
      <c r="A737" s="46" t="s">
        <v>43</v>
      </c>
      <c r="B737" s="46" t="s">
        <v>80</v>
      </c>
      <c r="C737" s="46" t="s">
        <v>82</v>
      </c>
      <c r="D737" s="46" t="s">
        <v>80</v>
      </c>
      <c r="E737" s="46" t="s">
        <v>82</v>
      </c>
      <c r="F737" s="46" t="s">
        <v>3156</v>
      </c>
      <c r="G737" s="46" t="s">
        <v>3157</v>
      </c>
      <c r="H737" s="46" t="s">
        <v>3158</v>
      </c>
      <c r="I737" t="s">
        <v>622</v>
      </c>
    </row>
    <row r="738" spans="1:9" ht="12" customHeight="1">
      <c r="A738" s="46" t="s">
        <v>43</v>
      </c>
      <c r="B738" s="46" t="s">
        <v>80</v>
      </c>
      <c r="C738" s="46" t="s">
        <v>82</v>
      </c>
      <c r="D738" s="46" t="s">
        <v>80</v>
      </c>
      <c r="E738" s="46" t="s">
        <v>82</v>
      </c>
      <c r="F738" s="46" t="s">
        <v>3159</v>
      </c>
      <c r="G738" s="46" t="s">
        <v>3160</v>
      </c>
      <c r="H738" s="46" t="s">
        <v>3161</v>
      </c>
      <c r="I738" t="s">
        <v>63</v>
      </c>
    </row>
    <row r="739" spans="1:9" ht="12" customHeight="1">
      <c r="A739" s="46" t="s">
        <v>43</v>
      </c>
      <c r="B739" s="46" t="s">
        <v>80</v>
      </c>
      <c r="C739" s="46" t="s">
        <v>82</v>
      </c>
      <c r="D739" s="46" t="s">
        <v>80</v>
      </c>
      <c r="E739" s="46" t="s">
        <v>82</v>
      </c>
      <c r="F739" s="46" t="s">
        <v>3162</v>
      </c>
      <c r="G739" s="46" t="s">
        <v>3163</v>
      </c>
      <c r="H739" s="46" t="s">
        <v>3164</v>
      </c>
      <c r="I739" t="s">
        <v>622</v>
      </c>
    </row>
    <row r="740" spans="1:9" ht="12" customHeight="1">
      <c r="A740" s="46" t="s">
        <v>43</v>
      </c>
      <c r="B740" s="46" t="s">
        <v>80</v>
      </c>
      <c r="C740" s="46" t="s">
        <v>82</v>
      </c>
      <c r="D740" s="46" t="s">
        <v>80</v>
      </c>
      <c r="E740" s="46" t="s">
        <v>82</v>
      </c>
      <c r="F740" s="46" t="s">
        <v>3165</v>
      </c>
      <c r="G740" s="46" t="s">
        <v>3166</v>
      </c>
      <c r="H740" s="46" t="s">
        <v>3167</v>
      </c>
      <c r="I740" t="s">
        <v>63</v>
      </c>
    </row>
    <row r="741" spans="1:9" ht="12" customHeight="1">
      <c r="A741" s="46" t="s">
        <v>43</v>
      </c>
      <c r="B741" s="46" t="s">
        <v>80</v>
      </c>
      <c r="C741" s="46" t="s">
        <v>82</v>
      </c>
      <c r="D741" s="46" t="s">
        <v>80</v>
      </c>
      <c r="E741" s="46" t="s">
        <v>82</v>
      </c>
      <c r="F741" s="46" t="s">
        <v>3168</v>
      </c>
      <c r="G741" s="46" t="s">
        <v>3169</v>
      </c>
      <c r="H741" s="46" t="s">
        <v>3170</v>
      </c>
      <c r="I741" t="s">
        <v>440</v>
      </c>
    </row>
    <row r="742" spans="1:9" ht="12" customHeight="1">
      <c r="A742" s="46" t="s">
        <v>43</v>
      </c>
      <c r="B742" s="46" t="s">
        <v>80</v>
      </c>
      <c r="C742" s="46" t="s">
        <v>82</v>
      </c>
      <c r="D742" s="46" t="s">
        <v>80</v>
      </c>
      <c r="E742" s="46" t="s">
        <v>82</v>
      </c>
      <c r="F742" s="46" t="s">
        <v>3171</v>
      </c>
      <c r="G742" s="46" t="s">
        <v>3172</v>
      </c>
      <c r="H742" s="46" t="s">
        <v>3173</v>
      </c>
      <c r="I742" t="s">
        <v>434</v>
      </c>
    </row>
    <row r="743" spans="1:9" ht="12" customHeight="1">
      <c r="A743" s="46" t="s">
        <v>43</v>
      </c>
      <c r="B743" s="46" t="s">
        <v>80</v>
      </c>
      <c r="C743" s="46" t="s">
        <v>82</v>
      </c>
      <c r="D743" s="46" t="s">
        <v>80</v>
      </c>
      <c r="E743" s="46" t="s">
        <v>82</v>
      </c>
      <c r="F743" s="46" t="s">
        <v>3174</v>
      </c>
      <c r="G743" s="46" t="s">
        <v>3175</v>
      </c>
      <c r="H743" s="46" t="s">
        <v>3176</v>
      </c>
      <c r="I743" t="s">
        <v>63</v>
      </c>
    </row>
    <row r="744" spans="1:9" ht="12" customHeight="1">
      <c r="A744" s="46" t="s">
        <v>43</v>
      </c>
      <c r="B744" s="46" t="s">
        <v>80</v>
      </c>
      <c r="C744" s="46" t="s">
        <v>82</v>
      </c>
      <c r="D744" s="46" t="s">
        <v>80</v>
      </c>
      <c r="E744" s="46" t="s">
        <v>82</v>
      </c>
      <c r="F744" s="46" t="s">
        <v>3177</v>
      </c>
      <c r="G744" s="46" t="s">
        <v>3178</v>
      </c>
      <c r="H744" s="46" t="s">
        <v>3179</v>
      </c>
      <c r="I744" t="s">
        <v>3180</v>
      </c>
    </row>
    <row r="745" spans="1:9" ht="12" customHeight="1">
      <c r="A745" s="46" t="s">
        <v>43</v>
      </c>
      <c r="B745" s="46" t="s">
        <v>80</v>
      </c>
      <c r="C745" s="46" t="s">
        <v>82</v>
      </c>
      <c r="D745" s="46" t="s">
        <v>80</v>
      </c>
      <c r="E745" s="46" t="s">
        <v>82</v>
      </c>
      <c r="F745" s="46" t="s">
        <v>3181</v>
      </c>
      <c r="G745" s="46" t="s">
        <v>3182</v>
      </c>
      <c r="H745" s="46" t="s">
        <v>3183</v>
      </c>
      <c r="I745" t="s">
        <v>495</v>
      </c>
    </row>
    <row r="746" spans="1:9" ht="12" customHeight="1">
      <c r="A746" s="46" t="s">
        <v>43</v>
      </c>
      <c r="B746" s="46" t="s">
        <v>80</v>
      </c>
      <c r="C746" s="46" t="s">
        <v>82</v>
      </c>
      <c r="D746" s="46" t="s">
        <v>80</v>
      </c>
      <c r="E746" s="46" t="s">
        <v>82</v>
      </c>
      <c r="F746" s="46" t="s">
        <v>3184</v>
      </c>
      <c r="G746" s="46" t="s">
        <v>3185</v>
      </c>
      <c r="H746" s="46" t="s">
        <v>3186</v>
      </c>
      <c r="I746" t="s">
        <v>733</v>
      </c>
    </row>
    <row r="747" spans="1:9" ht="12" customHeight="1">
      <c r="A747" s="46" t="s">
        <v>43</v>
      </c>
      <c r="B747" s="46" t="s">
        <v>80</v>
      </c>
      <c r="C747" s="46" t="s">
        <v>82</v>
      </c>
      <c r="D747" s="46" t="s">
        <v>80</v>
      </c>
      <c r="E747" s="46" t="s">
        <v>82</v>
      </c>
      <c r="F747" s="46" t="s">
        <v>3187</v>
      </c>
      <c r="G747" s="46" t="s">
        <v>3188</v>
      </c>
      <c r="H747" s="46" t="s">
        <v>3189</v>
      </c>
      <c r="I747" t="s">
        <v>63</v>
      </c>
    </row>
    <row r="748" spans="1:9" ht="12" customHeight="1">
      <c r="A748" s="46" t="s">
        <v>43</v>
      </c>
      <c r="B748" s="46" t="s">
        <v>80</v>
      </c>
      <c r="C748" s="46" t="s">
        <v>82</v>
      </c>
      <c r="D748" s="46" t="s">
        <v>80</v>
      </c>
      <c r="E748" s="46" t="s">
        <v>82</v>
      </c>
      <c r="F748" s="46" t="s">
        <v>3190</v>
      </c>
      <c r="G748" s="46" t="s">
        <v>3191</v>
      </c>
      <c r="H748" s="46" t="s">
        <v>3192</v>
      </c>
      <c r="I748" t="s">
        <v>3193</v>
      </c>
    </row>
    <row r="749" spans="1:9" ht="12" customHeight="1">
      <c r="A749" s="46" t="s">
        <v>43</v>
      </c>
      <c r="B749" s="46" t="s">
        <v>80</v>
      </c>
      <c r="C749" s="46" t="s">
        <v>82</v>
      </c>
      <c r="D749" s="46" t="s">
        <v>80</v>
      </c>
      <c r="E749" s="46" t="s">
        <v>82</v>
      </c>
      <c r="F749" s="46" t="s">
        <v>3194</v>
      </c>
      <c r="G749" s="46" t="s">
        <v>3195</v>
      </c>
      <c r="H749" s="46" t="s">
        <v>3196</v>
      </c>
      <c r="I749" t="s">
        <v>618</v>
      </c>
    </row>
    <row r="750" spans="1:9" ht="12" customHeight="1">
      <c r="A750" s="46" t="s">
        <v>43</v>
      </c>
      <c r="B750" s="46" t="s">
        <v>1094</v>
      </c>
      <c r="C750" s="46" t="s">
        <v>1095</v>
      </c>
      <c r="D750" s="46" t="s">
        <v>1096</v>
      </c>
      <c r="E750" s="46" t="s">
        <v>1097</v>
      </c>
      <c r="F750" s="46" t="s">
        <v>3197</v>
      </c>
      <c r="G750" s="46" t="s">
        <v>3198</v>
      </c>
      <c r="H750" s="46" t="s">
        <v>3199</v>
      </c>
      <c r="I750" t="s">
        <v>63</v>
      </c>
    </row>
    <row r="751" spans="1:9" ht="12" customHeight="1">
      <c r="A751" s="46" t="s">
        <v>43</v>
      </c>
      <c r="B751" s="46" t="s">
        <v>80</v>
      </c>
      <c r="C751" s="46" t="s">
        <v>82</v>
      </c>
      <c r="D751" s="46" t="s">
        <v>80</v>
      </c>
      <c r="E751" s="46" t="s">
        <v>82</v>
      </c>
      <c r="F751" s="46" t="s">
        <v>3200</v>
      </c>
      <c r="G751" s="46" t="s">
        <v>3201</v>
      </c>
      <c r="H751" s="46" t="s">
        <v>3202</v>
      </c>
      <c r="I751" t="s">
        <v>535</v>
      </c>
    </row>
    <row r="752" spans="1:9" ht="12" customHeight="1">
      <c r="A752" s="46" t="s">
        <v>43</v>
      </c>
      <c r="B752" s="46" t="s">
        <v>559</v>
      </c>
      <c r="C752" s="46" t="s">
        <v>560</v>
      </c>
      <c r="D752" s="46" t="s">
        <v>3203</v>
      </c>
      <c r="E752" s="46" t="s">
        <v>3204</v>
      </c>
      <c r="F752" s="46" t="s">
        <v>3205</v>
      </c>
      <c r="G752" s="46" t="s">
        <v>3206</v>
      </c>
      <c r="H752" s="46" t="s">
        <v>3207</v>
      </c>
      <c r="I752" t="s">
        <v>566</v>
      </c>
    </row>
    <row r="753" spans="1:9" ht="12" customHeight="1">
      <c r="A753" s="46" t="s">
        <v>43</v>
      </c>
      <c r="B753" s="46" t="s">
        <v>427</v>
      </c>
      <c r="C753" s="46" t="s">
        <v>428</v>
      </c>
      <c r="D753" s="46" t="s">
        <v>3208</v>
      </c>
      <c r="E753" s="46" t="s">
        <v>3209</v>
      </c>
      <c r="F753" s="46" t="s">
        <v>3210</v>
      </c>
      <c r="G753" s="46" t="s">
        <v>3211</v>
      </c>
      <c r="H753" s="46" t="s">
        <v>3212</v>
      </c>
      <c r="I753" t="s">
        <v>668</v>
      </c>
    </row>
    <row r="754" spans="1:9" ht="12" customHeight="1">
      <c r="A754" s="46" t="s">
        <v>43</v>
      </c>
      <c r="B754" s="46" t="s">
        <v>80</v>
      </c>
      <c r="C754" s="46" t="s">
        <v>82</v>
      </c>
      <c r="D754" s="46" t="s">
        <v>80</v>
      </c>
      <c r="E754" s="46" t="s">
        <v>82</v>
      </c>
      <c r="F754" s="46" t="s">
        <v>3213</v>
      </c>
      <c r="G754" s="46" t="s">
        <v>3214</v>
      </c>
      <c r="H754" s="46" t="s">
        <v>3215</v>
      </c>
      <c r="I754" t="s">
        <v>733</v>
      </c>
    </row>
    <row r="755" spans="1:9" ht="12" customHeight="1">
      <c r="A755" s="46" t="s">
        <v>43</v>
      </c>
      <c r="B755" s="46" t="s">
        <v>441</v>
      </c>
      <c r="C755" s="46" t="s">
        <v>442</v>
      </c>
      <c r="D755" s="46" t="s">
        <v>981</v>
      </c>
      <c r="E755" s="46" t="s">
        <v>982</v>
      </c>
      <c r="F755" s="46" t="s">
        <v>3216</v>
      </c>
      <c r="G755" s="46" t="s">
        <v>3217</v>
      </c>
      <c r="H755" s="46" t="s">
        <v>3218</v>
      </c>
      <c r="I755" t="s">
        <v>63</v>
      </c>
    </row>
    <row r="756" spans="1:9" ht="12" customHeight="1">
      <c r="A756" s="46" t="s">
        <v>43</v>
      </c>
      <c r="B756" s="46" t="s">
        <v>80</v>
      </c>
      <c r="C756" s="46" t="s">
        <v>82</v>
      </c>
      <c r="D756" s="46" t="s">
        <v>80</v>
      </c>
      <c r="E756" s="46" t="s">
        <v>82</v>
      </c>
      <c r="F756" s="46" t="s">
        <v>3219</v>
      </c>
      <c r="G756" s="46" t="s">
        <v>3220</v>
      </c>
      <c r="H756" s="46" t="s">
        <v>3221</v>
      </c>
      <c r="I756" t="s">
        <v>714</v>
      </c>
    </row>
    <row r="757" spans="1:9" ht="12" customHeight="1">
      <c r="A757" s="46" t="s">
        <v>43</v>
      </c>
      <c r="B757" s="46" t="s">
        <v>669</v>
      </c>
      <c r="C757" s="46" t="s">
        <v>670</v>
      </c>
      <c r="D757" s="46" t="s">
        <v>1811</v>
      </c>
      <c r="E757" s="46" t="s">
        <v>1812</v>
      </c>
      <c r="F757" s="46" t="s">
        <v>3222</v>
      </c>
      <c r="G757" s="46" t="s">
        <v>3223</v>
      </c>
      <c r="H757" s="46" t="s">
        <v>3224</v>
      </c>
      <c r="I757" t="s">
        <v>676</v>
      </c>
    </row>
    <row r="758" spans="1:9" ht="12" customHeight="1">
      <c r="A758" s="46" t="s">
        <v>43</v>
      </c>
      <c r="B758" s="46" t="s">
        <v>80</v>
      </c>
      <c r="C758" s="46" t="s">
        <v>82</v>
      </c>
      <c r="D758" s="46" t="s">
        <v>80</v>
      </c>
      <c r="E758" s="46" t="s">
        <v>82</v>
      </c>
      <c r="F758" s="46" t="s">
        <v>3225</v>
      </c>
      <c r="G758" s="46" t="s">
        <v>3226</v>
      </c>
      <c r="H758" s="46" t="s">
        <v>3227</v>
      </c>
      <c r="I758" t="s">
        <v>3228</v>
      </c>
    </row>
    <row r="759" spans="1:9" ht="12" customHeight="1">
      <c r="A759" s="46" t="s">
        <v>43</v>
      </c>
      <c r="B759" s="46" t="s">
        <v>80</v>
      </c>
      <c r="C759" s="46" t="s">
        <v>82</v>
      </c>
      <c r="D759" s="46" t="s">
        <v>80</v>
      </c>
      <c r="E759" s="46" t="s">
        <v>82</v>
      </c>
      <c r="F759" s="46" t="s">
        <v>3229</v>
      </c>
      <c r="G759" s="46" t="s">
        <v>3230</v>
      </c>
      <c r="H759" s="46" t="s">
        <v>3231</v>
      </c>
      <c r="I759" t="s">
        <v>714</v>
      </c>
    </row>
    <row r="760" spans="1:9" ht="12" customHeight="1">
      <c r="A760" s="46" t="s">
        <v>43</v>
      </c>
      <c r="B760" s="46" t="s">
        <v>669</v>
      </c>
      <c r="C760" s="46" t="s">
        <v>670</v>
      </c>
      <c r="D760" s="46" t="s">
        <v>671</v>
      </c>
      <c r="E760" s="46" t="s">
        <v>672</v>
      </c>
      <c r="F760" s="46" t="s">
        <v>3232</v>
      </c>
      <c r="G760" s="46" t="s">
        <v>3233</v>
      </c>
      <c r="H760" s="46" t="s">
        <v>3234</v>
      </c>
      <c r="I760" t="s">
        <v>676</v>
      </c>
    </row>
    <row r="761" spans="1:9" ht="12" customHeight="1">
      <c r="A761" s="46" t="s">
        <v>43</v>
      </c>
      <c r="B761" s="46" t="s">
        <v>80</v>
      </c>
      <c r="C761" s="46" t="s">
        <v>82</v>
      </c>
      <c r="D761" s="46" t="s">
        <v>80</v>
      </c>
      <c r="E761" s="46" t="s">
        <v>82</v>
      </c>
      <c r="F761" s="46" t="s">
        <v>3235</v>
      </c>
      <c r="G761" s="46" t="s">
        <v>3236</v>
      </c>
      <c r="H761" s="46" t="s">
        <v>3237</v>
      </c>
      <c r="I761" t="s">
        <v>495</v>
      </c>
    </row>
    <row r="762" spans="1:9" ht="12" customHeight="1">
      <c r="A762" s="46" t="s">
        <v>43</v>
      </c>
      <c r="B762" s="46" t="s">
        <v>80</v>
      </c>
      <c r="C762" s="46" t="s">
        <v>82</v>
      </c>
      <c r="D762" s="46" t="s">
        <v>80</v>
      </c>
      <c r="E762" s="46" t="s">
        <v>82</v>
      </c>
      <c r="F762" s="46" t="s">
        <v>3238</v>
      </c>
      <c r="G762" s="46" t="s">
        <v>3239</v>
      </c>
      <c r="H762" s="46" t="s">
        <v>3240</v>
      </c>
      <c r="I762" t="s">
        <v>618</v>
      </c>
    </row>
    <row r="763" spans="1:9" ht="12" customHeight="1">
      <c r="A763" s="46" t="s">
        <v>43</v>
      </c>
      <c r="B763" s="46" t="s">
        <v>508</v>
      </c>
      <c r="C763" s="46" t="s">
        <v>509</v>
      </c>
      <c r="D763" s="46" t="s">
        <v>3241</v>
      </c>
      <c r="E763" s="46" t="s">
        <v>3242</v>
      </c>
      <c r="F763" s="46" t="s">
        <v>3243</v>
      </c>
      <c r="G763" s="46" t="s">
        <v>3244</v>
      </c>
      <c r="H763" s="46" t="s">
        <v>3245</v>
      </c>
      <c r="I763" t="s">
        <v>515</v>
      </c>
    </row>
    <row r="764" spans="1:9" ht="12" customHeight="1">
      <c r="A764" s="46" t="s">
        <v>43</v>
      </c>
      <c r="B764" s="46" t="s">
        <v>484</v>
      </c>
      <c r="C764" s="46" t="s">
        <v>485</v>
      </c>
      <c r="D764" s="46" t="s">
        <v>486</v>
      </c>
      <c r="E764" s="46" t="s">
        <v>487</v>
      </c>
      <c r="F764" s="46" t="s">
        <v>3246</v>
      </c>
      <c r="G764" s="46" t="s">
        <v>3247</v>
      </c>
      <c r="H764" s="46" t="s">
        <v>3248</v>
      </c>
      <c r="I764" t="s">
        <v>590</v>
      </c>
    </row>
    <row r="765" spans="1:9" ht="12" customHeight="1">
      <c r="A765" s="46" t="s">
        <v>43</v>
      </c>
      <c r="B765" s="46" t="s">
        <v>80</v>
      </c>
      <c r="C765" s="46" t="s">
        <v>82</v>
      </c>
      <c r="D765" s="46" t="s">
        <v>80</v>
      </c>
      <c r="E765" s="46" t="s">
        <v>82</v>
      </c>
      <c r="F765" s="46" t="s">
        <v>3249</v>
      </c>
      <c r="G765" s="46" t="s">
        <v>3250</v>
      </c>
      <c r="H765" s="46" t="s">
        <v>3251</v>
      </c>
      <c r="I765" t="s">
        <v>535</v>
      </c>
    </row>
    <row r="766" spans="1:9" ht="12" customHeight="1">
      <c r="A766" s="46" t="s">
        <v>43</v>
      </c>
      <c r="B766" s="46" t="s">
        <v>80</v>
      </c>
      <c r="C766" s="46" t="s">
        <v>82</v>
      </c>
      <c r="D766" s="46" t="s">
        <v>80</v>
      </c>
      <c r="E766" s="46" t="s">
        <v>82</v>
      </c>
      <c r="F766" s="46" t="s">
        <v>3252</v>
      </c>
      <c r="G766" s="46" t="s">
        <v>3253</v>
      </c>
      <c r="H766" s="46" t="s">
        <v>3254</v>
      </c>
      <c r="I766" t="s">
        <v>440</v>
      </c>
    </row>
    <row r="767" spans="1:9" ht="12" customHeight="1">
      <c r="A767" s="46" t="s">
        <v>43</v>
      </c>
      <c r="B767" s="46" t="s">
        <v>80</v>
      </c>
      <c r="C767" s="46" t="s">
        <v>82</v>
      </c>
      <c r="D767" s="46" t="s">
        <v>80</v>
      </c>
      <c r="E767" s="46" t="s">
        <v>82</v>
      </c>
      <c r="F767" s="46" t="s">
        <v>3255</v>
      </c>
      <c r="G767" s="46" t="s">
        <v>3256</v>
      </c>
      <c r="H767" s="46" t="s">
        <v>3257</v>
      </c>
      <c r="I767" t="s">
        <v>440</v>
      </c>
    </row>
    <row r="768" spans="1:9" ht="12" customHeight="1">
      <c r="A768" s="46" t="s">
        <v>43</v>
      </c>
      <c r="B768" s="46" t="s">
        <v>80</v>
      </c>
      <c r="C768" s="46" t="s">
        <v>82</v>
      </c>
      <c r="D768" s="46" t="s">
        <v>80</v>
      </c>
      <c r="E768" s="46" t="s">
        <v>82</v>
      </c>
      <c r="F768" s="46" t="s">
        <v>3258</v>
      </c>
      <c r="G768" s="46" t="s">
        <v>3259</v>
      </c>
      <c r="H768" s="46" t="s">
        <v>3260</v>
      </c>
      <c r="I768" t="s">
        <v>440</v>
      </c>
    </row>
    <row r="769" spans="1:9" ht="12" customHeight="1">
      <c r="A769" s="46" t="s">
        <v>43</v>
      </c>
      <c r="B769" s="46" t="s">
        <v>80</v>
      </c>
      <c r="C769" s="46" t="s">
        <v>82</v>
      </c>
      <c r="D769" s="46" t="s">
        <v>80</v>
      </c>
      <c r="E769" s="46" t="s">
        <v>82</v>
      </c>
      <c r="F769" s="46" t="s">
        <v>3261</v>
      </c>
      <c r="G769" s="46" t="s">
        <v>3262</v>
      </c>
      <c r="H769" s="46" t="s">
        <v>3263</v>
      </c>
      <c r="I769" t="s">
        <v>440</v>
      </c>
    </row>
    <row r="770" spans="1:9" ht="12" customHeight="1">
      <c r="A770" s="46" t="s">
        <v>43</v>
      </c>
      <c r="B770" s="46" t="s">
        <v>80</v>
      </c>
      <c r="C770" s="46" t="s">
        <v>82</v>
      </c>
      <c r="D770" s="46" t="s">
        <v>80</v>
      </c>
      <c r="E770" s="46" t="s">
        <v>82</v>
      </c>
      <c r="F770" s="46" t="s">
        <v>3264</v>
      </c>
      <c r="G770" s="46" t="s">
        <v>3265</v>
      </c>
      <c r="H770" s="46" t="s">
        <v>3266</v>
      </c>
      <c r="I770" t="s">
        <v>440</v>
      </c>
    </row>
    <row r="771" spans="1:9" ht="12" customHeight="1">
      <c r="A771" s="46" t="s">
        <v>43</v>
      </c>
      <c r="B771" s="46" t="s">
        <v>80</v>
      </c>
      <c r="C771" s="46" t="s">
        <v>82</v>
      </c>
      <c r="D771" s="46" t="s">
        <v>80</v>
      </c>
      <c r="E771" s="46" t="s">
        <v>82</v>
      </c>
      <c r="F771" s="46" t="s">
        <v>3267</v>
      </c>
      <c r="G771" s="46" t="s">
        <v>3268</v>
      </c>
      <c r="H771" s="46" t="s">
        <v>3269</v>
      </c>
      <c r="I771" t="s">
        <v>495</v>
      </c>
    </row>
    <row r="772" spans="1:9" ht="12" customHeight="1">
      <c r="A772" s="46" t="s">
        <v>43</v>
      </c>
      <c r="B772" s="46" t="s">
        <v>80</v>
      </c>
      <c r="C772" s="46" t="s">
        <v>82</v>
      </c>
      <c r="D772" s="46" t="s">
        <v>80</v>
      </c>
      <c r="E772" s="46" t="s">
        <v>82</v>
      </c>
      <c r="F772" s="46" t="s">
        <v>3270</v>
      </c>
      <c r="G772" s="46" t="s">
        <v>3271</v>
      </c>
      <c r="H772" s="46" t="s">
        <v>3272</v>
      </c>
      <c r="I772" t="s">
        <v>434</v>
      </c>
    </row>
    <row r="773" spans="1:9" ht="12" customHeight="1">
      <c r="A773" s="46" t="s">
        <v>43</v>
      </c>
      <c r="B773" s="46" t="s">
        <v>559</v>
      </c>
      <c r="C773" s="46" t="s">
        <v>560</v>
      </c>
      <c r="D773" s="46" t="s">
        <v>3273</v>
      </c>
      <c r="E773" s="46" t="s">
        <v>3274</v>
      </c>
      <c r="F773" s="46" t="s">
        <v>3275</v>
      </c>
      <c r="G773" s="46" t="s">
        <v>3276</v>
      </c>
      <c r="H773" s="46" t="s">
        <v>3277</v>
      </c>
      <c r="I773" t="s">
        <v>434</v>
      </c>
    </row>
    <row r="774" spans="1:9" ht="12" customHeight="1">
      <c r="A774" s="46" t="s">
        <v>43</v>
      </c>
      <c r="B774" s="46" t="s">
        <v>80</v>
      </c>
      <c r="C774" s="46" t="s">
        <v>82</v>
      </c>
      <c r="D774" s="46" t="s">
        <v>80</v>
      </c>
      <c r="E774" s="46" t="s">
        <v>82</v>
      </c>
      <c r="F774" s="46" t="s">
        <v>3278</v>
      </c>
      <c r="G774" s="46" t="s">
        <v>3279</v>
      </c>
      <c r="H774" s="46" t="s">
        <v>3280</v>
      </c>
      <c r="I774" t="s">
        <v>440</v>
      </c>
    </row>
    <row r="775" spans="1:9" ht="12" customHeight="1">
      <c r="A775" s="46" t="s">
        <v>43</v>
      </c>
      <c r="B775" s="46" t="s">
        <v>1035</v>
      </c>
      <c r="C775" s="46" t="s">
        <v>1036</v>
      </c>
      <c r="D775" s="46" t="s">
        <v>1037</v>
      </c>
      <c r="E775" s="46" t="s">
        <v>1038</v>
      </c>
      <c r="F775" s="46" t="s">
        <v>3281</v>
      </c>
      <c r="G775" s="46" t="s">
        <v>3282</v>
      </c>
      <c r="H775" s="46" t="s">
        <v>3283</v>
      </c>
      <c r="I775" t="s">
        <v>1042</v>
      </c>
    </row>
    <row r="776" spans="1:9" ht="12" customHeight="1">
      <c r="A776" s="46" t="s">
        <v>43</v>
      </c>
      <c r="B776" s="46" t="s">
        <v>80</v>
      </c>
      <c r="C776" s="46" t="s">
        <v>82</v>
      </c>
      <c r="D776" s="46" t="s">
        <v>80</v>
      </c>
      <c r="E776" s="46" t="s">
        <v>82</v>
      </c>
      <c r="F776" s="46" t="s">
        <v>3284</v>
      </c>
      <c r="G776" s="46" t="s">
        <v>3285</v>
      </c>
      <c r="H776" s="46" t="s">
        <v>3286</v>
      </c>
      <c r="I776" t="s">
        <v>535</v>
      </c>
    </row>
    <row r="777" spans="1:9" ht="12" customHeight="1">
      <c r="A777" s="46" t="s">
        <v>43</v>
      </c>
      <c r="B777" s="46" t="s">
        <v>606</v>
      </c>
      <c r="C777" s="46" t="s">
        <v>607</v>
      </c>
      <c r="D777" s="46" t="s">
        <v>606</v>
      </c>
      <c r="E777" s="46" t="s">
        <v>607</v>
      </c>
      <c r="F777" s="46" t="s">
        <v>3287</v>
      </c>
      <c r="G777" s="46" t="s">
        <v>3288</v>
      </c>
      <c r="H777" s="46" t="s">
        <v>3289</v>
      </c>
      <c r="I777" t="s">
        <v>611</v>
      </c>
    </row>
    <row r="778" spans="1:9" ht="12" customHeight="1">
      <c r="A778" s="46" t="s">
        <v>43</v>
      </c>
      <c r="B778" s="46" t="s">
        <v>80</v>
      </c>
      <c r="C778" s="46" t="s">
        <v>82</v>
      </c>
      <c r="D778" s="46" t="s">
        <v>80</v>
      </c>
      <c r="E778" s="46" t="s">
        <v>82</v>
      </c>
      <c r="F778" s="46" t="s">
        <v>3290</v>
      </c>
      <c r="G778" s="46" t="s">
        <v>3291</v>
      </c>
      <c r="H778" s="46" t="s">
        <v>3292</v>
      </c>
      <c r="I778" t="s">
        <v>495</v>
      </c>
    </row>
    <row r="779" spans="1:9" ht="12" customHeight="1">
      <c r="A779" s="46" t="s">
        <v>43</v>
      </c>
      <c r="B779" s="46" t="s">
        <v>449</v>
      </c>
      <c r="C779" s="46" t="s">
        <v>449</v>
      </c>
      <c r="D779" s="46" t="s">
        <v>449</v>
      </c>
      <c r="E779" s="46" t="s">
        <v>449</v>
      </c>
      <c r="F779" s="46" t="s">
        <v>3293</v>
      </c>
      <c r="G779" s="46" t="s">
        <v>3294</v>
      </c>
      <c r="H779" s="46" t="s">
        <v>3295</v>
      </c>
      <c r="I779" t="s">
        <v>3296</v>
      </c>
    </row>
    <row r="780" spans="1:9" ht="12" customHeight="1">
      <c r="A780" s="46" t="s">
        <v>43</v>
      </c>
      <c r="B780" s="46" t="s">
        <v>80</v>
      </c>
      <c r="C780" s="46" t="s">
        <v>82</v>
      </c>
      <c r="D780" s="46" t="s">
        <v>80</v>
      </c>
      <c r="E780" s="46" t="s">
        <v>82</v>
      </c>
      <c r="F780" s="46" t="s">
        <v>3297</v>
      </c>
      <c r="G780" s="46" t="s">
        <v>3298</v>
      </c>
      <c r="H780" s="46" t="s">
        <v>3299</v>
      </c>
      <c r="I780" t="s">
        <v>440</v>
      </c>
    </row>
    <row r="781" spans="1:9" ht="12" customHeight="1">
      <c r="A781" s="46" t="s">
        <v>43</v>
      </c>
      <c r="B781" s="46" t="s">
        <v>80</v>
      </c>
      <c r="C781" s="46" t="s">
        <v>82</v>
      </c>
      <c r="D781" s="46" t="s">
        <v>80</v>
      </c>
      <c r="E781" s="46" t="s">
        <v>82</v>
      </c>
      <c r="F781" s="46" t="s">
        <v>3300</v>
      </c>
      <c r="G781" s="46" t="s">
        <v>3301</v>
      </c>
      <c r="H781" s="46" t="s">
        <v>3302</v>
      </c>
      <c r="I781" t="s">
        <v>63</v>
      </c>
    </row>
    <row r="782" spans="1:9" ht="12" customHeight="1">
      <c r="A782" s="46" t="s">
        <v>43</v>
      </c>
      <c r="B782" s="46" t="s">
        <v>441</v>
      </c>
      <c r="C782" s="46" t="s">
        <v>442</v>
      </c>
      <c r="D782" s="46" t="s">
        <v>981</v>
      </c>
      <c r="E782" s="46" t="s">
        <v>982</v>
      </c>
      <c r="F782" s="46" t="s">
        <v>3303</v>
      </c>
      <c r="G782" s="46" t="s">
        <v>3304</v>
      </c>
      <c r="H782" s="46" t="s">
        <v>3305</v>
      </c>
      <c r="I782" t="s">
        <v>448</v>
      </c>
    </row>
    <row r="783" spans="1:9" ht="12" customHeight="1">
      <c r="A783" s="46" t="s">
        <v>43</v>
      </c>
      <c r="B783" s="46" t="s">
        <v>80</v>
      </c>
      <c r="C783" s="46" t="s">
        <v>82</v>
      </c>
      <c r="D783" s="46" t="s">
        <v>80</v>
      </c>
      <c r="E783" s="46" t="s">
        <v>82</v>
      </c>
      <c r="F783" s="46" t="s">
        <v>3306</v>
      </c>
      <c r="G783" s="46" t="s">
        <v>3307</v>
      </c>
      <c r="H783" s="46" t="s">
        <v>3308</v>
      </c>
      <c r="I783" t="s">
        <v>434</v>
      </c>
    </row>
    <row r="784" spans="1:9" ht="12" customHeight="1">
      <c r="A784" s="46" t="s">
        <v>43</v>
      </c>
      <c r="B784" s="46" t="s">
        <v>449</v>
      </c>
      <c r="C784" s="46" t="s">
        <v>449</v>
      </c>
      <c r="D784" s="46" t="s">
        <v>449</v>
      </c>
      <c r="E784" s="46" t="s">
        <v>449</v>
      </c>
      <c r="F784" s="46" t="s">
        <v>3309</v>
      </c>
      <c r="G784" s="46" t="s">
        <v>3310</v>
      </c>
      <c r="H784" s="46" t="s">
        <v>3311</v>
      </c>
      <c r="I784" t="s">
        <v>3312</v>
      </c>
    </row>
    <row r="785" spans="1:9" ht="12" customHeight="1">
      <c r="A785" s="46" t="s">
        <v>43</v>
      </c>
      <c r="B785" s="46" t="s">
        <v>449</v>
      </c>
      <c r="C785" s="46" t="s">
        <v>449</v>
      </c>
      <c r="D785" s="46" t="s">
        <v>449</v>
      </c>
      <c r="E785" s="46" t="s">
        <v>449</v>
      </c>
      <c r="F785" s="46" t="s">
        <v>3313</v>
      </c>
      <c r="G785" s="46" t="s">
        <v>3314</v>
      </c>
      <c r="H785" s="46" t="s">
        <v>3315</v>
      </c>
      <c r="I785" t="s">
        <v>3316</v>
      </c>
    </row>
    <row r="786" spans="1:9" ht="12" customHeight="1">
      <c r="A786" s="46" t="s">
        <v>43</v>
      </c>
      <c r="B786" s="46" t="s">
        <v>80</v>
      </c>
      <c r="C786" s="46" t="s">
        <v>82</v>
      </c>
      <c r="D786" s="46" t="s">
        <v>80</v>
      </c>
      <c r="E786" s="46" t="s">
        <v>82</v>
      </c>
      <c r="F786" s="46" t="s">
        <v>3317</v>
      </c>
      <c r="G786" s="46" t="s">
        <v>3318</v>
      </c>
      <c r="H786" s="46" t="s">
        <v>3319</v>
      </c>
      <c r="I786" t="s">
        <v>440</v>
      </c>
    </row>
    <row r="787" spans="1:9" ht="12" customHeight="1">
      <c r="A787" s="46" t="s">
        <v>43</v>
      </c>
      <c r="B787" s="46" t="s">
        <v>1035</v>
      </c>
      <c r="C787" s="46" t="s">
        <v>1036</v>
      </c>
      <c r="D787" s="46" t="s">
        <v>1037</v>
      </c>
      <c r="E787" s="46" t="s">
        <v>1038</v>
      </c>
      <c r="F787" s="46" t="s">
        <v>3320</v>
      </c>
      <c r="G787" s="46" t="s">
        <v>3321</v>
      </c>
      <c r="H787" s="46" t="s">
        <v>3322</v>
      </c>
      <c r="I787" t="s">
        <v>1042</v>
      </c>
    </row>
    <row r="788" spans="1:9" ht="12" customHeight="1">
      <c r="A788" s="46" t="s">
        <v>43</v>
      </c>
      <c r="B788" s="46" t="s">
        <v>80</v>
      </c>
      <c r="C788" s="46" t="s">
        <v>82</v>
      </c>
      <c r="D788" s="46" t="s">
        <v>80</v>
      </c>
      <c r="E788" s="46" t="s">
        <v>82</v>
      </c>
      <c r="F788" s="46" t="s">
        <v>3323</v>
      </c>
      <c r="G788" s="46" t="s">
        <v>3324</v>
      </c>
      <c r="H788" s="46" t="s">
        <v>3325</v>
      </c>
      <c r="I788" t="s">
        <v>622</v>
      </c>
    </row>
    <row r="789" spans="1:9" ht="12" customHeight="1">
      <c r="A789" s="46" t="s">
        <v>43</v>
      </c>
      <c r="B789" s="46" t="s">
        <v>80</v>
      </c>
      <c r="C789" s="46" t="s">
        <v>82</v>
      </c>
      <c r="D789" s="46" t="s">
        <v>80</v>
      </c>
      <c r="E789" s="46" t="s">
        <v>82</v>
      </c>
      <c r="F789" s="46" t="s">
        <v>3326</v>
      </c>
      <c r="G789" s="46" t="s">
        <v>3327</v>
      </c>
      <c r="H789" s="46" t="s">
        <v>3328</v>
      </c>
      <c r="I789" t="s">
        <v>714</v>
      </c>
    </row>
    <row r="790" spans="1:9" ht="12" customHeight="1">
      <c r="A790" s="46" t="s">
        <v>43</v>
      </c>
      <c r="B790" s="46" t="s">
        <v>80</v>
      </c>
      <c r="C790" s="46" t="s">
        <v>82</v>
      </c>
      <c r="D790" s="46" t="s">
        <v>80</v>
      </c>
      <c r="E790" s="46" t="s">
        <v>82</v>
      </c>
      <c r="F790" s="46" t="s">
        <v>3329</v>
      </c>
      <c r="G790" s="46" t="s">
        <v>3330</v>
      </c>
      <c r="H790" s="46" t="s">
        <v>3331</v>
      </c>
      <c r="I790" t="s">
        <v>495</v>
      </c>
    </row>
    <row r="791" spans="1:9" ht="12" customHeight="1">
      <c r="A791" s="46" t="s">
        <v>43</v>
      </c>
      <c r="B791" s="46" t="s">
        <v>80</v>
      </c>
      <c r="C791" s="46" t="s">
        <v>82</v>
      </c>
      <c r="D791" s="46" t="s">
        <v>80</v>
      </c>
      <c r="E791" s="46" t="s">
        <v>82</v>
      </c>
      <c r="F791" s="46" t="s">
        <v>3332</v>
      </c>
      <c r="G791" s="46" t="s">
        <v>3333</v>
      </c>
      <c r="H791" s="46" t="s">
        <v>3334</v>
      </c>
      <c r="I791" t="s">
        <v>668</v>
      </c>
    </row>
    <row r="792" spans="1:9" ht="12" customHeight="1">
      <c r="A792" s="46" t="s">
        <v>43</v>
      </c>
      <c r="B792" s="46" t="s">
        <v>449</v>
      </c>
      <c r="C792" s="46" t="s">
        <v>449</v>
      </c>
      <c r="D792" s="46" t="s">
        <v>449</v>
      </c>
      <c r="E792" s="46" t="s">
        <v>449</v>
      </c>
      <c r="F792" s="46" t="s">
        <v>3335</v>
      </c>
      <c r="G792" s="46" t="s">
        <v>3336</v>
      </c>
      <c r="H792" s="46" t="s">
        <v>3337</v>
      </c>
      <c r="I792" t="s">
        <v>3180</v>
      </c>
    </row>
    <row r="793" spans="1:9" ht="12" customHeight="1">
      <c r="A793" s="46" t="s">
        <v>43</v>
      </c>
      <c r="B793" s="46" t="s">
        <v>458</v>
      </c>
      <c r="C793" s="46" t="s">
        <v>459</v>
      </c>
      <c r="D793" s="46" t="s">
        <v>458</v>
      </c>
      <c r="E793" s="46" t="s">
        <v>459</v>
      </c>
      <c r="F793" s="46" t="s">
        <v>3338</v>
      </c>
      <c r="G793" s="46" t="s">
        <v>3339</v>
      </c>
      <c r="H793" s="46" t="s">
        <v>3340</v>
      </c>
      <c r="I793" t="s">
        <v>463</v>
      </c>
    </row>
    <row r="794" spans="1:9" ht="12" customHeight="1">
      <c r="A794" s="46" t="s">
        <v>43</v>
      </c>
      <c r="B794" s="46" t="s">
        <v>80</v>
      </c>
      <c r="C794" s="46" t="s">
        <v>82</v>
      </c>
      <c r="D794" s="46" t="s">
        <v>80</v>
      </c>
      <c r="E794" s="46" t="s">
        <v>82</v>
      </c>
      <c r="F794" s="46" t="s">
        <v>3341</v>
      </c>
      <c r="G794" s="46" t="s">
        <v>3342</v>
      </c>
      <c r="H794" s="46" t="s">
        <v>3343</v>
      </c>
      <c r="I794" t="s">
        <v>714</v>
      </c>
    </row>
    <row r="795" spans="1:9" ht="12" customHeight="1">
      <c r="A795" s="46" t="s">
        <v>43</v>
      </c>
      <c r="B795" s="46" t="s">
        <v>80</v>
      </c>
      <c r="C795" s="46" t="s">
        <v>82</v>
      </c>
      <c r="D795" s="46" t="s">
        <v>80</v>
      </c>
      <c r="E795" s="46" t="s">
        <v>82</v>
      </c>
      <c r="F795" s="46" t="s">
        <v>3344</v>
      </c>
      <c r="G795" s="46" t="s">
        <v>3345</v>
      </c>
      <c r="H795" s="46" t="s">
        <v>3346</v>
      </c>
      <c r="I795" t="s">
        <v>3347</v>
      </c>
    </row>
    <row r="796" spans="1:9" ht="12" customHeight="1">
      <c r="A796" s="46" t="s">
        <v>43</v>
      </c>
      <c r="B796" s="46" t="s">
        <v>80</v>
      </c>
      <c r="C796" s="46" t="s">
        <v>82</v>
      </c>
      <c r="D796" s="46" t="s">
        <v>80</v>
      </c>
      <c r="E796" s="46" t="s">
        <v>82</v>
      </c>
      <c r="F796" s="46" t="s">
        <v>3348</v>
      </c>
      <c r="G796" s="46" t="s">
        <v>3349</v>
      </c>
      <c r="H796" s="46" t="s">
        <v>3350</v>
      </c>
      <c r="I796" t="s">
        <v>495</v>
      </c>
    </row>
    <row r="797" spans="1:9" ht="12" customHeight="1">
      <c r="A797" s="46" t="s">
        <v>43</v>
      </c>
      <c r="B797" s="46" t="s">
        <v>80</v>
      </c>
      <c r="C797" s="46" t="s">
        <v>82</v>
      </c>
      <c r="D797" s="46" t="s">
        <v>80</v>
      </c>
      <c r="E797" s="46" t="s">
        <v>82</v>
      </c>
      <c r="F797" s="46" t="s">
        <v>3351</v>
      </c>
      <c r="G797" s="46" t="s">
        <v>3352</v>
      </c>
      <c r="H797" s="46" t="s">
        <v>3353</v>
      </c>
      <c r="I797" t="s">
        <v>507</v>
      </c>
    </row>
    <row r="798" spans="1:9" ht="12" customHeight="1">
      <c r="A798" s="46" t="s">
        <v>43</v>
      </c>
      <c r="B798" s="46" t="s">
        <v>80</v>
      </c>
      <c r="C798" s="46" t="s">
        <v>82</v>
      </c>
      <c r="D798" s="46" t="s">
        <v>80</v>
      </c>
      <c r="E798" s="46" t="s">
        <v>82</v>
      </c>
      <c r="F798" s="46" t="s">
        <v>3354</v>
      </c>
      <c r="G798" s="46" t="s">
        <v>3355</v>
      </c>
      <c r="H798" s="46" t="s">
        <v>3356</v>
      </c>
      <c r="I798" t="s">
        <v>3357</v>
      </c>
    </row>
    <row r="799" spans="1:9" ht="12" customHeight="1">
      <c r="A799" s="46" t="s">
        <v>43</v>
      </c>
      <c r="B799" s="46" t="s">
        <v>80</v>
      </c>
      <c r="C799" s="46" t="s">
        <v>82</v>
      </c>
      <c r="D799" s="46" t="s">
        <v>80</v>
      </c>
      <c r="E799" s="46" t="s">
        <v>82</v>
      </c>
      <c r="F799" s="46" t="s">
        <v>3358</v>
      </c>
      <c r="G799" s="46" t="s">
        <v>3359</v>
      </c>
      <c r="H799" s="46" t="s">
        <v>3360</v>
      </c>
      <c r="I799" t="s">
        <v>668</v>
      </c>
    </row>
    <row r="800" spans="1:9" ht="12" customHeight="1">
      <c r="A800" s="46" t="s">
        <v>43</v>
      </c>
      <c r="B800" s="46" t="s">
        <v>427</v>
      </c>
      <c r="C800" s="46" t="s">
        <v>428</v>
      </c>
      <c r="D800" s="46" t="s">
        <v>883</v>
      </c>
      <c r="E800" s="46" t="s">
        <v>884</v>
      </c>
      <c r="F800" s="46" t="s">
        <v>3361</v>
      </c>
      <c r="G800" s="46" t="s">
        <v>3362</v>
      </c>
      <c r="H800" s="46" t="s">
        <v>3363</v>
      </c>
      <c r="I800" t="s">
        <v>434</v>
      </c>
    </row>
    <row r="801" spans="1:9" ht="12" customHeight="1">
      <c r="A801" s="46" t="s">
        <v>43</v>
      </c>
      <c r="B801" s="46" t="s">
        <v>80</v>
      </c>
      <c r="C801" s="46" t="s">
        <v>82</v>
      </c>
      <c r="D801" s="46" t="s">
        <v>80</v>
      </c>
      <c r="E801" s="46" t="s">
        <v>82</v>
      </c>
      <c r="F801" s="46" t="s">
        <v>3364</v>
      </c>
      <c r="G801" s="46" t="s">
        <v>3365</v>
      </c>
      <c r="H801" s="46" t="s">
        <v>3366</v>
      </c>
      <c r="I801" t="s">
        <v>535</v>
      </c>
    </row>
    <row r="802" spans="1:9" ht="12" customHeight="1">
      <c r="A802" s="46" t="s">
        <v>43</v>
      </c>
      <c r="B802" s="46" t="s">
        <v>1035</v>
      </c>
      <c r="C802" s="46" t="s">
        <v>1036</v>
      </c>
      <c r="D802" s="46" t="s">
        <v>1037</v>
      </c>
      <c r="E802" s="46" t="s">
        <v>1038</v>
      </c>
      <c r="F802" s="46" t="s">
        <v>3367</v>
      </c>
      <c r="G802" s="46" t="s">
        <v>3368</v>
      </c>
      <c r="H802" s="46" t="s">
        <v>3369</v>
      </c>
      <c r="I802" t="s">
        <v>1042</v>
      </c>
    </row>
    <row r="803" spans="1:9" ht="12" customHeight="1">
      <c r="A803" s="46" t="s">
        <v>43</v>
      </c>
      <c r="B803" s="46" t="s">
        <v>80</v>
      </c>
      <c r="C803" s="46" t="s">
        <v>82</v>
      </c>
      <c r="D803" s="46" t="s">
        <v>80</v>
      </c>
      <c r="E803" s="46" t="s">
        <v>82</v>
      </c>
      <c r="F803" s="46" t="s">
        <v>3370</v>
      </c>
      <c r="G803" s="46" t="s">
        <v>3371</v>
      </c>
      <c r="H803" s="46" t="s">
        <v>3372</v>
      </c>
      <c r="I803" t="s">
        <v>63</v>
      </c>
    </row>
    <row r="804" spans="1:9" ht="12" customHeight="1">
      <c r="A804" s="46" t="s">
        <v>43</v>
      </c>
      <c r="B804" s="46" t="s">
        <v>80</v>
      </c>
      <c r="C804" s="46" t="s">
        <v>82</v>
      </c>
      <c r="D804" s="46" t="s">
        <v>80</v>
      </c>
      <c r="E804" s="46" t="s">
        <v>82</v>
      </c>
      <c r="F804" s="46" t="s">
        <v>3373</v>
      </c>
      <c r="G804" s="46" t="s">
        <v>3374</v>
      </c>
      <c r="H804" s="46" t="s">
        <v>3375</v>
      </c>
      <c r="I804" t="s">
        <v>440</v>
      </c>
    </row>
    <row r="805" spans="1:9" ht="12" customHeight="1">
      <c r="A805" s="46" t="s">
        <v>43</v>
      </c>
      <c r="B805" s="46" t="s">
        <v>484</v>
      </c>
      <c r="C805" s="46" t="s">
        <v>485</v>
      </c>
      <c r="D805" s="46" t="s">
        <v>486</v>
      </c>
      <c r="E805" s="46" t="s">
        <v>487</v>
      </c>
      <c r="F805" s="46" t="s">
        <v>3376</v>
      </c>
      <c r="G805" s="46" t="s">
        <v>3377</v>
      </c>
      <c r="H805" s="46" t="s">
        <v>3378</v>
      </c>
      <c r="I805" t="s">
        <v>622</v>
      </c>
    </row>
    <row r="806" spans="1:9" ht="12" customHeight="1">
      <c r="A806" s="46" t="s">
        <v>43</v>
      </c>
      <c r="B806" s="46" t="s">
        <v>80</v>
      </c>
      <c r="C806" s="46" t="s">
        <v>82</v>
      </c>
      <c r="D806" s="46" t="s">
        <v>80</v>
      </c>
      <c r="E806" s="46" t="s">
        <v>82</v>
      </c>
      <c r="F806" s="46" t="s">
        <v>3379</v>
      </c>
      <c r="G806" s="46" t="s">
        <v>3380</v>
      </c>
      <c r="H806" s="46" t="s">
        <v>3381</v>
      </c>
      <c r="I806" t="s">
        <v>495</v>
      </c>
    </row>
    <row r="807" spans="1:9" ht="12" customHeight="1">
      <c r="A807" s="46" t="s">
        <v>43</v>
      </c>
      <c r="B807" s="46" t="s">
        <v>546</v>
      </c>
      <c r="C807" s="46" t="s">
        <v>547</v>
      </c>
      <c r="D807" s="46" t="s">
        <v>1295</v>
      </c>
      <c r="E807" s="46" t="s">
        <v>1296</v>
      </c>
      <c r="F807" s="46" t="s">
        <v>3382</v>
      </c>
      <c r="G807" s="46" t="s">
        <v>3383</v>
      </c>
      <c r="H807" s="46" t="s">
        <v>3384</v>
      </c>
      <c r="I807" t="s">
        <v>553</v>
      </c>
    </row>
    <row r="808" spans="1:9" ht="12" customHeight="1">
      <c r="A808" s="46" t="s">
        <v>43</v>
      </c>
      <c r="B808" s="46" t="s">
        <v>475</v>
      </c>
      <c r="C808" s="46" t="s">
        <v>476</v>
      </c>
      <c r="D808" s="46" t="s">
        <v>475</v>
      </c>
      <c r="E808" s="46" t="s">
        <v>476</v>
      </c>
      <c r="F808" s="46" t="s">
        <v>3385</v>
      </c>
      <c r="G808" s="46" t="s">
        <v>3386</v>
      </c>
      <c r="H808" s="46" t="s">
        <v>3387</v>
      </c>
      <c r="I808" t="s">
        <v>480</v>
      </c>
    </row>
    <row r="809" spans="1:9" ht="12" customHeight="1">
      <c r="A809" s="46" t="s">
        <v>43</v>
      </c>
      <c r="B809" s="46" t="s">
        <v>80</v>
      </c>
      <c r="C809" s="46" t="s">
        <v>82</v>
      </c>
      <c r="D809" s="46" t="s">
        <v>80</v>
      </c>
      <c r="E809" s="46" t="s">
        <v>82</v>
      </c>
      <c r="F809" s="46" t="s">
        <v>3388</v>
      </c>
      <c r="G809" s="46" t="s">
        <v>3389</v>
      </c>
      <c r="H809" s="46" t="s">
        <v>3390</v>
      </c>
      <c r="I809" t="s">
        <v>440</v>
      </c>
    </row>
    <row r="810" spans="1:9" ht="12" customHeight="1">
      <c r="A810" s="46" t="s">
        <v>43</v>
      </c>
      <c r="B810" s="46" t="s">
        <v>80</v>
      </c>
      <c r="C810" s="46" t="s">
        <v>82</v>
      </c>
      <c r="D810" s="46" t="s">
        <v>80</v>
      </c>
      <c r="E810" s="46" t="s">
        <v>82</v>
      </c>
      <c r="F810" s="46" t="s">
        <v>3391</v>
      </c>
      <c r="G810" s="46" t="s">
        <v>3392</v>
      </c>
      <c r="H810" s="46" t="s">
        <v>3393</v>
      </c>
      <c r="I810" t="s">
        <v>622</v>
      </c>
    </row>
    <row r="811" spans="1:9" ht="12" customHeight="1">
      <c r="A811" s="46" t="s">
        <v>43</v>
      </c>
      <c r="B811" s="46" t="s">
        <v>80</v>
      </c>
      <c r="C811" s="46" t="s">
        <v>82</v>
      </c>
      <c r="D811" s="46" t="s">
        <v>80</v>
      </c>
      <c r="E811" s="46" t="s">
        <v>82</v>
      </c>
      <c r="F811" s="46" t="s">
        <v>3394</v>
      </c>
      <c r="G811" s="46" t="s">
        <v>3395</v>
      </c>
      <c r="H811" s="46" t="s">
        <v>3396</v>
      </c>
      <c r="I811" t="s">
        <v>440</v>
      </c>
    </row>
    <row r="812" spans="1:9" ht="12" customHeight="1">
      <c r="A812" s="46" t="s">
        <v>43</v>
      </c>
      <c r="B812" s="46" t="s">
        <v>80</v>
      </c>
      <c r="C812" s="46" t="s">
        <v>82</v>
      </c>
      <c r="D812" s="46" t="s">
        <v>80</v>
      </c>
      <c r="E812" s="46" t="s">
        <v>82</v>
      </c>
      <c r="F812" s="46" t="s">
        <v>3397</v>
      </c>
      <c r="G812" s="46" t="s">
        <v>3398</v>
      </c>
      <c r="H812" s="46" t="s">
        <v>3399</v>
      </c>
      <c r="I812" t="s">
        <v>63</v>
      </c>
    </row>
    <row r="813" spans="1:9" ht="12" customHeight="1">
      <c r="A813" s="46" t="s">
        <v>43</v>
      </c>
      <c r="B813" s="46" t="s">
        <v>680</v>
      </c>
      <c r="C813" s="46" t="s">
        <v>681</v>
      </c>
      <c r="D813" s="46" t="s">
        <v>1998</v>
      </c>
      <c r="E813" s="46" t="s">
        <v>1999</v>
      </c>
      <c r="F813" s="46" t="s">
        <v>3400</v>
      </c>
      <c r="G813" s="46" t="s">
        <v>3401</v>
      </c>
      <c r="H813" s="46" t="s">
        <v>3402</v>
      </c>
      <c r="I813" t="s">
        <v>495</v>
      </c>
    </row>
    <row r="814" spans="1:9" ht="12" customHeight="1">
      <c r="A814" s="46" t="s">
        <v>43</v>
      </c>
      <c r="B814" s="46" t="s">
        <v>80</v>
      </c>
      <c r="C814" s="46" t="s">
        <v>82</v>
      </c>
      <c r="D814" s="46" t="s">
        <v>80</v>
      </c>
      <c r="E814" s="46" t="s">
        <v>82</v>
      </c>
      <c r="F814" s="46" t="s">
        <v>3403</v>
      </c>
      <c r="G814" s="46" t="s">
        <v>3404</v>
      </c>
      <c r="H814" s="46" t="s">
        <v>3405</v>
      </c>
      <c r="I814" t="s">
        <v>420</v>
      </c>
    </row>
    <row r="815" spans="1:9" ht="12" customHeight="1">
      <c r="A815" s="46" t="s">
        <v>43</v>
      </c>
      <c r="B815" s="46" t="s">
        <v>484</v>
      </c>
      <c r="C815" s="46" t="s">
        <v>485</v>
      </c>
      <c r="D815" s="46" t="s">
        <v>891</v>
      </c>
      <c r="E815" s="46" t="s">
        <v>892</v>
      </c>
      <c r="F815" s="46" t="s">
        <v>3406</v>
      </c>
      <c r="G815" s="46" t="s">
        <v>3407</v>
      </c>
      <c r="H815" s="46" t="s">
        <v>3408</v>
      </c>
      <c r="I815" t="s">
        <v>590</v>
      </c>
    </row>
    <row r="816" spans="1:9" ht="12" customHeight="1">
      <c r="A816" s="46" t="s">
        <v>43</v>
      </c>
      <c r="B816" s="46" t="s">
        <v>80</v>
      </c>
      <c r="C816" s="46" t="s">
        <v>82</v>
      </c>
      <c r="D816" s="46" t="s">
        <v>80</v>
      </c>
      <c r="E816" s="46" t="s">
        <v>82</v>
      </c>
      <c r="F816" s="46" t="s">
        <v>3409</v>
      </c>
      <c r="G816" s="46" t="s">
        <v>3410</v>
      </c>
      <c r="H816" s="46" t="s">
        <v>3411</v>
      </c>
      <c r="I816" t="s">
        <v>1062</v>
      </c>
    </row>
    <row r="817" spans="1:9" ht="12" customHeight="1">
      <c r="A817" s="46" t="s">
        <v>43</v>
      </c>
      <c r="B817" s="46" t="s">
        <v>449</v>
      </c>
      <c r="C817" s="46" t="s">
        <v>449</v>
      </c>
      <c r="D817" s="46" t="s">
        <v>449</v>
      </c>
      <c r="E817" s="46" t="s">
        <v>449</v>
      </c>
      <c r="F817" s="46" t="s">
        <v>3412</v>
      </c>
      <c r="G817" s="46" t="s">
        <v>3413</v>
      </c>
      <c r="H817" s="46" t="s">
        <v>3414</v>
      </c>
      <c r="I817" t="s">
        <v>3415</v>
      </c>
    </row>
    <row r="818" spans="1:9" ht="12" customHeight="1">
      <c r="A818" s="46" t="s">
        <v>43</v>
      </c>
      <c r="B818" s="46" t="s">
        <v>80</v>
      </c>
      <c r="C818" s="46" t="s">
        <v>82</v>
      </c>
      <c r="D818" s="46" t="s">
        <v>80</v>
      </c>
      <c r="E818" s="46" t="s">
        <v>82</v>
      </c>
      <c r="F818" s="46" t="s">
        <v>3416</v>
      </c>
      <c r="G818" s="46" t="s">
        <v>3417</v>
      </c>
      <c r="H818" s="46" t="s">
        <v>3418</v>
      </c>
      <c r="I818" t="s">
        <v>434</v>
      </c>
    </row>
    <row r="819" spans="1:9" ht="12" customHeight="1">
      <c r="A819" s="46" t="s">
        <v>43</v>
      </c>
      <c r="B819" s="46" t="s">
        <v>80</v>
      </c>
      <c r="C819" s="46" t="s">
        <v>82</v>
      </c>
      <c r="D819" s="46" t="s">
        <v>80</v>
      </c>
      <c r="E819" s="46" t="s">
        <v>82</v>
      </c>
      <c r="F819" s="46" t="s">
        <v>3419</v>
      </c>
      <c r="G819" s="46" t="s">
        <v>3420</v>
      </c>
      <c r="H819" s="46" t="s">
        <v>3421</v>
      </c>
      <c r="I819" t="s">
        <v>714</v>
      </c>
    </row>
    <row r="820" spans="1:9" ht="12" customHeight="1">
      <c r="A820" s="46" t="s">
        <v>43</v>
      </c>
      <c r="B820" s="46" t="s">
        <v>559</v>
      </c>
      <c r="C820" s="46" t="s">
        <v>560</v>
      </c>
      <c r="D820" s="46" t="s">
        <v>3422</v>
      </c>
      <c r="E820" s="46" t="s">
        <v>3423</v>
      </c>
      <c r="F820" s="46" t="s">
        <v>3424</v>
      </c>
      <c r="G820" s="46" t="s">
        <v>3425</v>
      </c>
      <c r="H820" s="46" t="s">
        <v>3426</v>
      </c>
      <c r="I820" t="s">
        <v>566</v>
      </c>
    </row>
    <row r="821" spans="1:9" ht="12" customHeight="1">
      <c r="A821" s="46" t="s">
        <v>43</v>
      </c>
      <c r="B821" s="46" t="s">
        <v>80</v>
      </c>
      <c r="C821" s="46" t="s">
        <v>82</v>
      </c>
      <c r="D821" s="46" t="s">
        <v>80</v>
      </c>
      <c r="E821" s="46" t="s">
        <v>82</v>
      </c>
      <c r="F821" s="46" t="s">
        <v>3427</v>
      </c>
      <c r="G821" s="46" t="s">
        <v>3428</v>
      </c>
      <c r="H821" s="46" t="s">
        <v>3429</v>
      </c>
      <c r="I821" t="s">
        <v>618</v>
      </c>
    </row>
    <row r="822" spans="1:9" ht="12" customHeight="1">
      <c r="A822" s="46" t="s">
        <v>43</v>
      </c>
      <c r="B822" s="46" t="s">
        <v>80</v>
      </c>
      <c r="C822" s="46" t="s">
        <v>82</v>
      </c>
      <c r="D822" s="46" t="s">
        <v>80</v>
      </c>
      <c r="E822" s="46" t="s">
        <v>82</v>
      </c>
      <c r="F822" s="46" t="s">
        <v>3430</v>
      </c>
      <c r="G822" s="46" t="s">
        <v>3431</v>
      </c>
      <c r="H822" s="46" t="s">
        <v>3432</v>
      </c>
      <c r="I822" t="s">
        <v>622</v>
      </c>
    </row>
    <row r="823" spans="1:9" ht="12" customHeight="1">
      <c r="A823" s="46" t="s">
        <v>43</v>
      </c>
      <c r="B823" s="46" t="s">
        <v>80</v>
      </c>
      <c r="C823" s="46" t="s">
        <v>82</v>
      </c>
      <c r="D823" s="46" t="s">
        <v>80</v>
      </c>
      <c r="E823" s="46" t="s">
        <v>82</v>
      </c>
      <c r="F823" s="46" t="s">
        <v>3433</v>
      </c>
      <c r="G823" s="46" t="s">
        <v>3434</v>
      </c>
      <c r="H823" s="46" t="s">
        <v>3435</v>
      </c>
      <c r="I823" t="s">
        <v>440</v>
      </c>
    </row>
    <row r="824" spans="1:9" ht="12" customHeight="1">
      <c r="A824" s="46" t="s">
        <v>43</v>
      </c>
      <c r="B824" s="46" t="s">
        <v>80</v>
      </c>
      <c r="C824" s="46" t="s">
        <v>82</v>
      </c>
      <c r="D824" s="46" t="s">
        <v>80</v>
      </c>
      <c r="E824" s="46" t="s">
        <v>82</v>
      </c>
      <c r="F824" s="46" t="s">
        <v>3436</v>
      </c>
      <c r="G824" s="46" t="s">
        <v>3437</v>
      </c>
      <c r="H824" s="46" t="s">
        <v>3438</v>
      </c>
      <c r="I824" t="s">
        <v>440</v>
      </c>
    </row>
    <row r="825" spans="1:9" ht="12" customHeight="1">
      <c r="A825" s="46" t="s">
        <v>43</v>
      </c>
      <c r="B825" s="46" t="s">
        <v>80</v>
      </c>
      <c r="C825" s="46" t="s">
        <v>82</v>
      </c>
      <c r="D825" s="46" t="s">
        <v>80</v>
      </c>
      <c r="E825" s="46" t="s">
        <v>82</v>
      </c>
      <c r="F825" s="46" t="s">
        <v>3439</v>
      </c>
      <c r="G825" s="46" t="s">
        <v>3440</v>
      </c>
      <c r="H825" s="46" t="s">
        <v>3441</v>
      </c>
      <c r="I825" t="s">
        <v>733</v>
      </c>
    </row>
    <row r="826" spans="1:9" ht="12" customHeight="1">
      <c r="A826" s="46" t="s">
        <v>43</v>
      </c>
      <c r="B826" s="46" t="s">
        <v>80</v>
      </c>
      <c r="C826" s="46" t="s">
        <v>82</v>
      </c>
      <c r="D826" s="46" t="s">
        <v>80</v>
      </c>
      <c r="E826" s="46" t="s">
        <v>82</v>
      </c>
      <c r="F826" s="46" t="s">
        <v>3442</v>
      </c>
      <c r="G826" s="46" t="s">
        <v>3443</v>
      </c>
      <c r="H826" s="46" t="s">
        <v>3444</v>
      </c>
      <c r="I826" t="s">
        <v>535</v>
      </c>
    </row>
    <row r="827" spans="1:9" ht="12" customHeight="1">
      <c r="A827" s="46" t="s">
        <v>43</v>
      </c>
      <c r="B827" s="46" t="s">
        <v>80</v>
      </c>
      <c r="C827" s="46" t="s">
        <v>82</v>
      </c>
      <c r="D827" s="46" t="s">
        <v>80</v>
      </c>
      <c r="E827" s="46" t="s">
        <v>82</v>
      </c>
      <c r="F827" s="46" t="s">
        <v>3445</v>
      </c>
      <c r="G827" s="46" t="s">
        <v>3446</v>
      </c>
      <c r="H827" s="46" t="s">
        <v>3447</v>
      </c>
      <c r="I827" t="s">
        <v>434</v>
      </c>
    </row>
    <row r="828" spans="1:9" ht="12" customHeight="1">
      <c r="A828" s="46" t="s">
        <v>43</v>
      </c>
      <c r="B828" s="46" t="s">
        <v>80</v>
      </c>
      <c r="C828" s="46" t="s">
        <v>82</v>
      </c>
      <c r="D828" s="46" t="s">
        <v>80</v>
      </c>
      <c r="E828" s="46" t="s">
        <v>82</v>
      </c>
      <c r="F828" s="46" t="s">
        <v>3448</v>
      </c>
      <c r="G828" s="46" t="s">
        <v>3449</v>
      </c>
      <c r="H828" s="46" t="s">
        <v>3450</v>
      </c>
      <c r="I828" t="s">
        <v>495</v>
      </c>
    </row>
    <row r="829" spans="1:9" ht="12" customHeight="1">
      <c r="A829" s="46" t="s">
        <v>43</v>
      </c>
      <c r="B829" s="46" t="s">
        <v>80</v>
      </c>
      <c r="C829" s="46" t="s">
        <v>82</v>
      </c>
      <c r="D829" s="46" t="s">
        <v>80</v>
      </c>
      <c r="E829" s="46" t="s">
        <v>82</v>
      </c>
      <c r="F829" s="46" t="s">
        <v>3451</v>
      </c>
      <c r="G829" s="46" t="s">
        <v>3452</v>
      </c>
      <c r="H829" s="46" t="s">
        <v>3453</v>
      </c>
      <c r="I829" t="s">
        <v>618</v>
      </c>
    </row>
    <row r="830" spans="1:9" ht="12" customHeight="1">
      <c r="A830" s="46" t="s">
        <v>43</v>
      </c>
      <c r="B830" s="46" t="s">
        <v>80</v>
      </c>
      <c r="C830" s="46" t="s">
        <v>82</v>
      </c>
      <c r="D830" s="46" t="s">
        <v>80</v>
      </c>
      <c r="E830" s="46" t="s">
        <v>82</v>
      </c>
      <c r="F830" s="46" t="s">
        <v>3454</v>
      </c>
      <c r="G830" s="46" t="s">
        <v>3455</v>
      </c>
      <c r="H830" s="46" t="s">
        <v>3456</v>
      </c>
      <c r="I830" t="s">
        <v>3457</v>
      </c>
    </row>
    <row r="831" spans="1:9" ht="12" customHeight="1">
      <c r="A831" s="46" t="s">
        <v>43</v>
      </c>
      <c r="B831" s="46" t="s">
        <v>458</v>
      </c>
      <c r="C831" s="46" t="s">
        <v>459</v>
      </c>
      <c r="D831" s="46" t="s">
        <v>458</v>
      </c>
      <c r="E831" s="46" t="s">
        <v>459</v>
      </c>
      <c r="F831" s="46" t="s">
        <v>3458</v>
      </c>
      <c r="G831" s="46" t="s">
        <v>3459</v>
      </c>
      <c r="H831" s="46" t="s">
        <v>3460</v>
      </c>
      <c r="I831" t="s">
        <v>463</v>
      </c>
    </row>
    <row r="832" spans="1:9" ht="12" customHeight="1">
      <c r="A832" s="46" t="s">
        <v>43</v>
      </c>
      <c r="B832" s="46" t="s">
        <v>80</v>
      </c>
      <c r="C832" s="46" t="s">
        <v>82</v>
      </c>
      <c r="D832" s="46" t="s">
        <v>80</v>
      </c>
      <c r="E832" s="46" t="s">
        <v>82</v>
      </c>
      <c r="F832" s="46" t="s">
        <v>3461</v>
      </c>
      <c r="G832" s="46" t="s">
        <v>3462</v>
      </c>
      <c r="H832" s="46" t="s">
        <v>3463</v>
      </c>
      <c r="I832" t="s">
        <v>618</v>
      </c>
    </row>
    <row r="833" spans="1:9" ht="12" customHeight="1">
      <c r="A833" s="46" t="s">
        <v>43</v>
      </c>
      <c r="B833" s="46" t="s">
        <v>594</v>
      </c>
      <c r="C833" s="46" t="s">
        <v>595</v>
      </c>
      <c r="D833" s="46" t="s">
        <v>596</v>
      </c>
      <c r="E833" s="46" t="s">
        <v>597</v>
      </c>
      <c r="F833" s="46" t="s">
        <v>3464</v>
      </c>
      <c r="G833" s="46" t="s">
        <v>3465</v>
      </c>
      <c r="H833" s="46" t="s">
        <v>3466</v>
      </c>
      <c r="I833" t="s">
        <v>601</v>
      </c>
    </row>
    <row r="834" spans="1:9" ht="12" customHeight="1">
      <c r="A834" s="46" t="s">
        <v>43</v>
      </c>
      <c r="B834" s="46" t="s">
        <v>80</v>
      </c>
      <c r="C834" s="46" t="s">
        <v>82</v>
      </c>
      <c r="D834" s="46" t="s">
        <v>80</v>
      </c>
      <c r="E834" s="46" t="s">
        <v>82</v>
      </c>
      <c r="F834" s="46" t="s">
        <v>3467</v>
      </c>
      <c r="G834" s="46" t="s">
        <v>3468</v>
      </c>
      <c r="H834" s="46" t="s">
        <v>3469</v>
      </c>
      <c r="I834" t="s">
        <v>733</v>
      </c>
    </row>
    <row r="835" spans="1:9" ht="12" customHeight="1">
      <c r="A835" s="46" t="s">
        <v>43</v>
      </c>
      <c r="B835" s="46" t="s">
        <v>80</v>
      </c>
      <c r="C835" s="46" t="s">
        <v>82</v>
      </c>
      <c r="D835" s="46" t="s">
        <v>80</v>
      </c>
      <c r="E835" s="46" t="s">
        <v>82</v>
      </c>
      <c r="F835" s="46" t="s">
        <v>3470</v>
      </c>
      <c r="G835" s="46" t="s">
        <v>3471</v>
      </c>
      <c r="H835" s="46" t="s">
        <v>3472</v>
      </c>
      <c r="I835" t="s">
        <v>714</v>
      </c>
    </row>
    <row r="836" spans="1:9" ht="12" customHeight="1">
      <c r="A836" s="46" t="s">
        <v>43</v>
      </c>
      <c r="B836" s="46" t="s">
        <v>80</v>
      </c>
      <c r="C836" s="46" t="s">
        <v>82</v>
      </c>
      <c r="D836" s="46" t="s">
        <v>80</v>
      </c>
      <c r="E836" s="46" t="s">
        <v>82</v>
      </c>
      <c r="F836" s="46" t="s">
        <v>3473</v>
      </c>
      <c r="G836" s="46" t="s">
        <v>3474</v>
      </c>
      <c r="H836" s="46" t="s">
        <v>3475</v>
      </c>
      <c r="I836" t="s">
        <v>63</v>
      </c>
    </row>
    <row r="837" spans="1:9" ht="12" customHeight="1">
      <c r="A837" s="46" t="s">
        <v>43</v>
      </c>
      <c r="B837" s="46" t="s">
        <v>80</v>
      </c>
      <c r="C837" s="46" t="s">
        <v>82</v>
      </c>
      <c r="D837" s="46" t="s">
        <v>80</v>
      </c>
      <c r="E837" s="46" t="s">
        <v>82</v>
      </c>
      <c r="F837" s="46" t="s">
        <v>3476</v>
      </c>
      <c r="G837" s="46" t="s">
        <v>3477</v>
      </c>
      <c r="H837" s="46" t="s">
        <v>3478</v>
      </c>
      <c r="I837" t="s">
        <v>63</v>
      </c>
    </row>
    <row r="838" spans="1:9" ht="12" customHeight="1">
      <c r="A838" s="46" t="s">
        <v>43</v>
      </c>
      <c r="B838" s="46" t="s">
        <v>80</v>
      </c>
      <c r="C838" s="46" t="s">
        <v>82</v>
      </c>
      <c r="D838" s="46" t="s">
        <v>80</v>
      </c>
      <c r="E838" s="46" t="s">
        <v>82</v>
      </c>
      <c r="F838" s="46" t="s">
        <v>3479</v>
      </c>
      <c r="G838" s="46" t="s">
        <v>3480</v>
      </c>
      <c r="H838" s="46" t="s">
        <v>3481</v>
      </c>
      <c r="I838" t="s">
        <v>535</v>
      </c>
    </row>
    <row r="839" spans="1:9" ht="12" customHeight="1">
      <c r="A839" s="46" t="s">
        <v>43</v>
      </c>
      <c r="B839" s="46" t="s">
        <v>80</v>
      </c>
      <c r="C839" s="46" t="s">
        <v>82</v>
      </c>
      <c r="D839" s="46" t="s">
        <v>80</v>
      </c>
      <c r="E839" s="46" t="s">
        <v>82</v>
      </c>
      <c r="F839" s="46" t="s">
        <v>3482</v>
      </c>
      <c r="G839" s="46" t="s">
        <v>3483</v>
      </c>
      <c r="H839" s="46" t="s">
        <v>3484</v>
      </c>
      <c r="I839" t="s">
        <v>535</v>
      </c>
    </row>
    <row r="840" spans="1:9" ht="12" customHeight="1">
      <c r="A840" s="46" t="s">
        <v>43</v>
      </c>
      <c r="B840" s="46" t="s">
        <v>80</v>
      </c>
      <c r="C840" s="46" t="s">
        <v>82</v>
      </c>
      <c r="D840" s="46" t="s">
        <v>80</v>
      </c>
      <c r="E840" s="46" t="s">
        <v>82</v>
      </c>
      <c r="F840" s="46" t="s">
        <v>3485</v>
      </c>
      <c r="G840" s="46" t="s">
        <v>3486</v>
      </c>
      <c r="H840" s="46" t="s">
        <v>3487</v>
      </c>
      <c r="I840" t="s">
        <v>1093</v>
      </c>
    </row>
    <row r="841" spans="1:9" ht="12" customHeight="1">
      <c r="A841" s="46" t="s">
        <v>43</v>
      </c>
      <c r="B841" s="46" t="s">
        <v>508</v>
      </c>
      <c r="C841" s="46" t="s">
        <v>509</v>
      </c>
      <c r="D841" s="46" t="s">
        <v>3241</v>
      </c>
      <c r="E841" s="46" t="s">
        <v>3242</v>
      </c>
      <c r="F841" s="46" t="s">
        <v>3488</v>
      </c>
      <c r="G841" s="46" t="s">
        <v>3489</v>
      </c>
      <c r="H841" s="46" t="s">
        <v>3490</v>
      </c>
      <c r="I841" t="s">
        <v>515</v>
      </c>
    </row>
    <row r="842" spans="1:9" ht="12" customHeight="1">
      <c r="A842" s="46" t="s">
        <v>43</v>
      </c>
      <c r="B842" s="46" t="s">
        <v>80</v>
      </c>
      <c r="C842" s="46" t="s">
        <v>82</v>
      </c>
      <c r="D842" s="46" t="s">
        <v>80</v>
      </c>
      <c r="E842" s="46" t="s">
        <v>82</v>
      </c>
      <c r="F842" s="46" t="s">
        <v>3491</v>
      </c>
      <c r="G842" s="46" t="s">
        <v>3492</v>
      </c>
      <c r="H842" s="46" t="s">
        <v>3493</v>
      </c>
      <c r="I842" t="s">
        <v>611</v>
      </c>
    </row>
    <row r="843" spans="1:9" ht="12" customHeight="1">
      <c r="A843" s="46" t="s">
        <v>43</v>
      </c>
      <c r="B843" s="46" t="s">
        <v>861</v>
      </c>
      <c r="C843" s="46" t="s">
        <v>862</v>
      </c>
      <c r="D843" s="46" t="s">
        <v>863</v>
      </c>
      <c r="E843" s="46" t="s">
        <v>864</v>
      </c>
      <c r="F843" s="46" t="s">
        <v>3494</v>
      </c>
      <c r="G843" s="46" t="s">
        <v>3495</v>
      </c>
      <c r="H843" s="46" t="s">
        <v>3496</v>
      </c>
      <c r="I843" t="s">
        <v>1062</v>
      </c>
    </row>
    <row r="844" spans="1:9" ht="12" customHeight="1">
      <c r="A844" s="46" t="s">
        <v>43</v>
      </c>
      <c r="B844" s="46" t="s">
        <v>475</v>
      </c>
      <c r="C844" s="46" t="s">
        <v>476</v>
      </c>
      <c r="D844" s="46" t="s">
        <v>475</v>
      </c>
      <c r="E844" s="46" t="s">
        <v>476</v>
      </c>
      <c r="F844" s="46" t="s">
        <v>3497</v>
      </c>
      <c r="G844" s="46" t="s">
        <v>3498</v>
      </c>
      <c r="H844" s="46" t="s">
        <v>3499</v>
      </c>
      <c r="I844" t="s">
        <v>480</v>
      </c>
    </row>
    <row r="845" spans="1:9" ht="12" customHeight="1">
      <c r="A845" s="46" t="s">
        <v>43</v>
      </c>
      <c r="B845" s="46" t="s">
        <v>80</v>
      </c>
      <c r="C845" s="46" t="s">
        <v>82</v>
      </c>
      <c r="D845" s="46" t="s">
        <v>80</v>
      </c>
      <c r="E845" s="46" t="s">
        <v>82</v>
      </c>
      <c r="F845" s="46" t="s">
        <v>3500</v>
      </c>
      <c r="G845" s="46" t="s">
        <v>3501</v>
      </c>
      <c r="H845" s="46" t="s">
        <v>3502</v>
      </c>
      <c r="I845" t="s">
        <v>63</v>
      </c>
    </row>
    <row r="846" spans="1:9" ht="12" customHeight="1">
      <c r="A846" s="46" t="s">
        <v>43</v>
      </c>
      <c r="B846" s="46" t="s">
        <v>559</v>
      </c>
      <c r="C846" s="46" t="s">
        <v>560</v>
      </c>
      <c r="D846" s="46" t="s">
        <v>718</v>
      </c>
      <c r="E846" s="46" t="s">
        <v>719</v>
      </c>
      <c r="F846" s="46" t="s">
        <v>3503</v>
      </c>
      <c r="G846" s="46" t="s">
        <v>3504</v>
      </c>
      <c r="H846" s="46" t="s">
        <v>3505</v>
      </c>
      <c r="I846" t="s">
        <v>523</v>
      </c>
    </row>
    <row r="847" spans="1:9" ht="12" customHeight="1">
      <c r="A847" s="46" t="s">
        <v>43</v>
      </c>
      <c r="B847" s="46" t="s">
        <v>484</v>
      </c>
      <c r="C847" s="46" t="s">
        <v>485</v>
      </c>
      <c r="D847" s="46" t="s">
        <v>891</v>
      </c>
      <c r="E847" s="46" t="s">
        <v>892</v>
      </c>
      <c r="F847" s="46" t="s">
        <v>3506</v>
      </c>
      <c r="G847" s="46" t="s">
        <v>3507</v>
      </c>
      <c r="H847" s="46" t="s">
        <v>3508</v>
      </c>
      <c r="I847" t="s">
        <v>590</v>
      </c>
    </row>
    <row r="848" spans="1:9" ht="12" customHeight="1">
      <c r="A848" s="46" t="s">
        <v>43</v>
      </c>
      <c r="B848" s="46" t="s">
        <v>788</v>
      </c>
      <c r="C848" s="46" t="s">
        <v>789</v>
      </c>
      <c r="D848" s="46" t="s">
        <v>790</v>
      </c>
      <c r="E848" s="46" t="s">
        <v>791</v>
      </c>
      <c r="F848" s="46" t="s">
        <v>3509</v>
      </c>
      <c r="G848" s="46" t="s">
        <v>3510</v>
      </c>
      <c r="H848" s="46" t="s">
        <v>3511</v>
      </c>
      <c r="I848" t="s">
        <v>844</v>
      </c>
    </row>
    <row r="849" spans="1:9" ht="12" customHeight="1">
      <c r="A849" s="46" t="s">
        <v>43</v>
      </c>
      <c r="B849" s="46" t="s">
        <v>508</v>
      </c>
      <c r="C849" s="46" t="s">
        <v>509</v>
      </c>
      <c r="D849" s="46" t="s">
        <v>1043</v>
      </c>
      <c r="E849" s="46" t="s">
        <v>1044</v>
      </c>
      <c r="F849" s="46" t="s">
        <v>3512</v>
      </c>
      <c r="G849" s="46" t="s">
        <v>3513</v>
      </c>
      <c r="H849" s="46" t="s">
        <v>3514</v>
      </c>
      <c r="I849" t="s">
        <v>515</v>
      </c>
    </row>
    <row r="850" spans="1:9" ht="12" customHeight="1">
      <c r="A850" s="46" t="s">
        <v>43</v>
      </c>
      <c r="B850" s="46" t="s">
        <v>80</v>
      </c>
      <c r="C850" s="46" t="s">
        <v>82</v>
      </c>
      <c r="D850" s="46" t="s">
        <v>80</v>
      </c>
      <c r="E850" s="46" t="s">
        <v>82</v>
      </c>
      <c r="F850" s="46" t="s">
        <v>3515</v>
      </c>
      <c r="G850" s="46" t="s">
        <v>3516</v>
      </c>
      <c r="H850" s="46" t="s">
        <v>3517</v>
      </c>
      <c r="I850" t="s">
        <v>535</v>
      </c>
    </row>
    <row r="851" spans="1:9" ht="12" customHeight="1">
      <c r="A851" s="46" t="s">
        <v>43</v>
      </c>
      <c r="B851" s="46" t="s">
        <v>80</v>
      </c>
      <c r="C851" s="46" t="s">
        <v>82</v>
      </c>
      <c r="D851" s="46" t="s">
        <v>80</v>
      </c>
      <c r="E851" s="46" t="s">
        <v>82</v>
      </c>
      <c r="F851" s="46" t="s">
        <v>3518</v>
      </c>
      <c r="G851" s="46" t="s">
        <v>3519</v>
      </c>
      <c r="H851" s="46" t="s">
        <v>3520</v>
      </c>
      <c r="I851" t="s">
        <v>3521</v>
      </c>
    </row>
    <row r="852" spans="1:9" ht="12" customHeight="1">
      <c r="A852" s="46" t="s">
        <v>43</v>
      </c>
      <c r="B852" s="46" t="s">
        <v>80</v>
      </c>
      <c r="C852" s="46" t="s">
        <v>82</v>
      </c>
      <c r="D852" s="46" t="s">
        <v>80</v>
      </c>
      <c r="E852" s="46" t="s">
        <v>82</v>
      </c>
      <c r="F852" s="46" t="s">
        <v>3522</v>
      </c>
      <c r="G852" s="46" t="s">
        <v>3523</v>
      </c>
      <c r="H852" s="46" t="s">
        <v>3524</v>
      </c>
      <c r="I852" t="s">
        <v>622</v>
      </c>
    </row>
    <row r="853" spans="1:9" ht="12" customHeight="1">
      <c r="A853" s="46" t="s">
        <v>43</v>
      </c>
      <c r="B853" s="46" t="s">
        <v>80</v>
      </c>
      <c r="C853" s="46" t="s">
        <v>82</v>
      </c>
      <c r="D853" s="46" t="s">
        <v>80</v>
      </c>
      <c r="E853" s="46" t="s">
        <v>82</v>
      </c>
      <c r="F853" s="46" t="s">
        <v>3525</v>
      </c>
      <c r="G853" s="46" t="s">
        <v>3526</v>
      </c>
      <c r="H853" s="46" t="s">
        <v>3527</v>
      </c>
      <c r="I853" t="s">
        <v>535</v>
      </c>
    </row>
    <row r="854" spans="1:9" ht="12" customHeight="1">
      <c r="A854" s="46" t="s">
        <v>43</v>
      </c>
      <c r="B854" s="46" t="s">
        <v>80</v>
      </c>
      <c r="C854" s="46" t="s">
        <v>82</v>
      </c>
      <c r="D854" s="46" t="s">
        <v>80</v>
      </c>
      <c r="E854" s="46" t="s">
        <v>82</v>
      </c>
      <c r="F854" s="46" t="s">
        <v>3528</v>
      </c>
      <c r="G854" s="46" t="s">
        <v>3529</v>
      </c>
      <c r="H854" s="46" t="s">
        <v>3530</v>
      </c>
      <c r="I854" t="s">
        <v>3531</v>
      </c>
    </row>
    <row r="855" spans="1:9" ht="12" customHeight="1">
      <c r="A855" s="46" t="s">
        <v>43</v>
      </c>
      <c r="B855" s="46" t="s">
        <v>1086</v>
      </c>
      <c r="C855" s="46" t="s">
        <v>1087</v>
      </c>
      <c r="D855" s="46" t="s">
        <v>1088</v>
      </c>
      <c r="E855" s="46" t="s">
        <v>1089</v>
      </c>
      <c r="F855" s="46" t="s">
        <v>3532</v>
      </c>
      <c r="G855" s="46" t="s">
        <v>3533</v>
      </c>
      <c r="H855" s="46" t="s">
        <v>3534</v>
      </c>
      <c r="I855" t="s">
        <v>1093</v>
      </c>
    </row>
    <row r="856" spans="1:9" ht="12" customHeight="1">
      <c r="A856" s="46" t="s">
        <v>43</v>
      </c>
      <c r="B856" s="46" t="s">
        <v>1086</v>
      </c>
      <c r="C856" s="46" t="s">
        <v>1087</v>
      </c>
      <c r="D856" s="46" t="s">
        <v>2544</v>
      </c>
      <c r="E856" s="46" t="s">
        <v>2545</v>
      </c>
      <c r="F856" s="46" t="s">
        <v>3535</v>
      </c>
      <c r="G856" s="46" t="s">
        <v>3536</v>
      </c>
      <c r="H856" s="46" t="s">
        <v>3537</v>
      </c>
      <c r="I856" t="s">
        <v>535</v>
      </c>
    </row>
    <row r="857" spans="1:9" ht="12" customHeight="1">
      <c r="A857" s="46" t="s">
        <v>43</v>
      </c>
      <c r="B857" s="46" t="s">
        <v>80</v>
      </c>
      <c r="C857" s="46" t="s">
        <v>82</v>
      </c>
      <c r="D857" s="46" t="s">
        <v>80</v>
      </c>
      <c r="E857" s="46" t="s">
        <v>82</v>
      </c>
      <c r="F857" s="46" t="s">
        <v>3538</v>
      </c>
      <c r="G857" s="46" t="s">
        <v>3539</v>
      </c>
      <c r="H857" s="46" t="s">
        <v>3540</v>
      </c>
      <c r="I857" t="s">
        <v>495</v>
      </c>
    </row>
    <row r="858" spans="1:9" ht="12" customHeight="1">
      <c r="A858" s="46" t="s">
        <v>43</v>
      </c>
      <c r="B858" s="46" t="s">
        <v>475</v>
      </c>
      <c r="C858" s="46" t="s">
        <v>476</v>
      </c>
      <c r="D858" s="46" t="s">
        <v>475</v>
      </c>
      <c r="E858" s="46" t="s">
        <v>476</v>
      </c>
      <c r="F858" s="46" t="s">
        <v>3541</v>
      </c>
      <c r="G858" s="46" t="s">
        <v>3542</v>
      </c>
      <c r="H858" s="46" t="s">
        <v>3543</v>
      </c>
      <c r="I858" t="s">
        <v>480</v>
      </c>
    </row>
    <row r="859" spans="1:9" ht="12" customHeight="1">
      <c r="A859" s="46" t="s">
        <v>43</v>
      </c>
      <c r="B859" s="46" t="s">
        <v>606</v>
      </c>
      <c r="C859" s="46" t="s">
        <v>607</v>
      </c>
      <c r="D859" s="46" t="s">
        <v>606</v>
      </c>
      <c r="E859" s="46" t="s">
        <v>607</v>
      </c>
      <c r="F859" s="46" t="s">
        <v>3544</v>
      </c>
      <c r="G859" s="46" t="s">
        <v>3545</v>
      </c>
      <c r="H859" s="46" t="s">
        <v>3546</v>
      </c>
      <c r="I859" t="s">
        <v>611</v>
      </c>
    </row>
    <row r="860" spans="1:9" ht="12" customHeight="1">
      <c r="A860" s="46" t="s">
        <v>43</v>
      </c>
      <c r="B860" s="46" t="s">
        <v>80</v>
      </c>
      <c r="C860" s="46" t="s">
        <v>82</v>
      </c>
      <c r="D860" s="46" t="s">
        <v>80</v>
      </c>
      <c r="E860" s="46" t="s">
        <v>82</v>
      </c>
      <c r="F860" s="46" t="s">
        <v>3547</v>
      </c>
      <c r="G860" s="46" t="s">
        <v>3548</v>
      </c>
      <c r="H860" s="46" t="s">
        <v>3549</v>
      </c>
      <c r="I860" t="s">
        <v>440</v>
      </c>
    </row>
    <row r="861" spans="1:9" ht="12" customHeight="1">
      <c r="A861" s="46" t="s">
        <v>43</v>
      </c>
      <c r="B861" s="46" t="s">
        <v>80</v>
      </c>
      <c r="C861" s="46" t="s">
        <v>82</v>
      </c>
      <c r="D861" s="46" t="s">
        <v>80</v>
      </c>
      <c r="E861" s="46" t="s">
        <v>82</v>
      </c>
      <c r="F861" s="46" t="s">
        <v>3550</v>
      </c>
      <c r="G861" s="46" t="s">
        <v>3551</v>
      </c>
      <c r="H861" s="46" t="s">
        <v>3552</v>
      </c>
      <c r="I861" t="s">
        <v>618</v>
      </c>
    </row>
    <row r="862" spans="1:9" ht="12" customHeight="1">
      <c r="A862" s="46" t="s">
        <v>43</v>
      </c>
      <c r="B862" s="46" t="s">
        <v>449</v>
      </c>
      <c r="C862" s="46" t="s">
        <v>449</v>
      </c>
      <c r="D862" s="46" t="s">
        <v>449</v>
      </c>
      <c r="E862" s="46" t="s">
        <v>449</v>
      </c>
      <c r="F862" s="46" t="s">
        <v>3553</v>
      </c>
      <c r="G862" s="46" t="s">
        <v>3554</v>
      </c>
      <c r="H862" s="46" t="s">
        <v>3555</v>
      </c>
      <c r="I862" t="s">
        <v>2779</v>
      </c>
    </row>
    <row r="863" spans="1:9" ht="12" customHeight="1">
      <c r="A863" s="46" t="s">
        <v>43</v>
      </c>
      <c r="B863" s="46" t="s">
        <v>80</v>
      </c>
      <c r="C863" s="46" t="s">
        <v>82</v>
      </c>
      <c r="D863" s="46" t="s">
        <v>80</v>
      </c>
      <c r="E863" s="46" t="s">
        <v>82</v>
      </c>
      <c r="F863" s="46" t="s">
        <v>3556</v>
      </c>
      <c r="G863" s="46" t="s">
        <v>3557</v>
      </c>
      <c r="H863" s="46" t="s">
        <v>3558</v>
      </c>
      <c r="I863" t="s">
        <v>480</v>
      </c>
    </row>
    <row r="864" spans="1:9" ht="12" customHeight="1">
      <c r="A864" s="46" t="s">
        <v>43</v>
      </c>
      <c r="B864" s="46" t="s">
        <v>868</v>
      </c>
      <c r="C864" s="46" t="s">
        <v>869</v>
      </c>
      <c r="D864" s="46" t="s">
        <v>870</v>
      </c>
      <c r="E864" s="46" t="s">
        <v>871</v>
      </c>
      <c r="F864" s="46" t="s">
        <v>3559</v>
      </c>
      <c r="G864" s="46" t="s">
        <v>3560</v>
      </c>
      <c r="H864" s="46" t="s">
        <v>3561</v>
      </c>
      <c r="I864" t="s">
        <v>875</v>
      </c>
    </row>
    <row r="865" spans="1:9" ht="12" customHeight="1">
      <c r="A865" s="46" t="s">
        <v>43</v>
      </c>
      <c r="B865" s="46" t="s">
        <v>994</v>
      </c>
      <c r="C865" s="46" t="s">
        <v>995</v>
      </c>
      <c r="D865" s="46" t="s">
        <v>996</v>
      </c>
      <c r="E865" s="46" t="s">
        <v>997</v>
      </c>
      <c r="F865" s="46" t="s">
        <v>3562</v>
      </c>
      <c r="G865" s="46" t="s">
        <v>3563</v>
      </c>
      <c r="H865" s="46" t="s">
        <v>3564</v>
      </c>
      <c r="I865" t="s">
        <v>1001</v>
      </c>
    </row>
    <row r="866" spans="1:9" ht="12" customHeight="1">
      <c r="A866" s="46" t="s">
        <v>43</v>
      </c>
      <c r="B866" s="46" t="s">
        <v>441</v>
      </c>
      <c r="C866" s="46" t="s">
        <v>442</v>
      </c>
      <c r="D866" s="46" t="s">
        <v>3565</v>
      </c>
      <c r="E866" s="46" t="s">
        <v>3566</v>
      </c>
      <c r="F866" s="46" t="s">
        <v>3567</v>
      </c>
      <c r="G866" s="46" t="s">
        <v>3568</v>
      </c>
      <c r="H866" s="46" t="s">
        <v>3569</v>
      </c>
      <c r="I866" t="s">
        <v>448</v>
      </c>
    </row>
    <row r="867" spans="1:9" ht="12" customHeight="1">
      <c r="A867" s="46" t="s">
        <v>43</v>
      </c>
      <c r="B867" s="46" t="s">
        <v>80</v>
      </c>
      <c r="C867" s="46" t="s">
        <v>82</v>
      </c>
      <c r="D867" s="46" t="s">
        <v>80</v>
      </c>
      <c r="E867" s="46" t="s">
        <v>82</v>
      </c>
      <c r="F867" s="46" t="s">
        <v>3570</v>
      </c>
      <c r="G867" s="46" t="s">
        <v>3571</v>
      </c>
      <c r="H867" s="46" t="s">
        <v>3572</v>
      </c>
      <c r="I867" t="s">
        <v>440</v>
      </c>
    </row>
    <row r="868" spans="1:9" ht="12" customHeight="1">
      <c r="A868" s="46" t="s">
        <v>43</v>
      </c>
      <c r="B868" s="46" t="s">
        <v>80</v>
      </c>
      <c r="C868" s="46" t="s">
        <v>82</v>
      </c>
      <c r="D868" s="46" t="s">
        <v>80</v>
      </c>
      <c r="E868" s="46" t="s">
        <v>82</v>
      </c>
      <c r="F868" s="46" t="s">
        <v>3573</v>
      </c>
      <c r="G868" s="46" t="s">
        <v>3574</v>
      </c>
      <c r="H868" s="46" t="s">
        <v>3575</v>
      </c>
      <c r="I868" t="s">
        <v>668</v>
      </c>
    </row>
    <row r="869" spans="1:9" ht="12" customHeight="1">
      <c r="A869" s="46" t="s">
        <v>43</v>
      </c>
      <c r="B869" s="46" t="s">
        <v>80</v>
      </c>
      <c r="C869" s="46" t="s">
        <v>82</v>
      </c>
      <c r="D869" s="46" t="s">
        <v>80</v>
      </c>
      <c r="E869" s="46" t="s">
        <v>82</v>
      </c>
      <c r="F869" s="46" t="s">
        <v>3576</v>
      </c>
      <c r="G869" s="46" t="s">
        <v>3577</v>
      </c>
      <c r="H869" s="46" t="s">
        <v>3578</v>
      </c>
      <c r="I869" t="s">
        <v>440</v>
      </c>
    </row>
    <row r="870" spans="1:9" ht="12" customHeight="1">
      <c r="A870" s="46" t="s">
        <v>43</v>
      </c>
      <c r="B870" s="46" t="s">
        <v>80</v>
      </c>
      <c r="C870" s="46" t="s">
        <v>82</v>
      </c>
      <c r="D870" s="46" t="s">
        <v>80</v>
      </c>
      <c r="E870" s="46" t="s">
        <v>82</v>
      </c>
      <c r="F870" s="46" t="s">
        <v>3579</v>
      </c>
      <c r="G870" s="46" t="s">
        <v>3580</v>
      </c>
      <c r="H870" s="46" t="s">
        <v>3581</v>
      </c>
      <c r="I870" t="s">
        <v>535</v>
      </c>
    </row>
    <row r="871" spans="1:9" ht="12" customHeight="1">
      <c r="A871" s="46" t="s">
        <v>43</v>
      </c>
      <c r="B871" s="46" t="s">
        <v>606</v>
      </c>
      <c r="C871" s="46" t="s">
        <v>607</v>
      </c>
      <c r="D871" s="46" t="s">
        <v>606</v>
      </c>
      <c r="E871" s="46" t="s">
        <v>607</v>
      </c>
      <c r="F871" s="46" t="s">
        <v>3582</v>
      </c>
      <c r="G871" s="46" t="s">
        <v>3583</v>
      </c>
      <c r="H871" s="46" t="s">
        <v>3584</v>
      </c>
      <c r="I871" t="s">
        <v>611</v>
      </c>
    </row>
    <row r="872" spans="1:9" ht="12" customHeight="1">
      <c r="A872" s="46" t="s">
        <v>43</v>
      </c>
      <c r="B872" s="46" t="s">
        <v>559</v>
      </c>
      <c r="C872" s="46" t="s">
        <v>560</v>
      </c>
      <c r="D872" s="46" t="s">
        <v>561</v>
      </c>
      <c r="E872" s="46" t="s">
        <v>562</v>
      </c>
      <c r="F872" s="46" t="s">
        <v>3585</v>
      </c>
      <c r="G872" s="46" t="s">
        <v>3586</v>
      </c>
      <c r="H872" s="46" t="s">
        <v>3587</v>
      </c>
      <c r="I872" t="s">
        <v>566</v>
      </c>
    </row>
    <row r="873" spans="1:9" ht="12" customHeight="1">
      <c r="A873" s="46" t="s">
        <v>43</v>
      </c>
      <c r="B873" s="46" t="s">
        <v>80</v>
      </c>
      <c r="C873" s="46" t="s">
        <v>82</v>
      </c>
      <c r="D873" s="46" t="s">
        <v>80</v>
      </c>
      <c r="E873" s="46" t="s">
        <v>82</v>
      </c>
      <c r="F873" s="46" t="s">
        <v>3588</v>
      </c>
      <c r="G873" s="46" t="s">
        <v>3589</v>
      </c>
      <c r="H873" s="46" t="s">
        <v>3590</v>
      </c>
      <c r="I873" t="s">
        <v>668</v>
      </c>
    </row>
    <row r="874" spans="1:9" ht="12" customHeight="1">
      <c r="A874" s="46" t="s">
        <v>43</v>
      </c>
      <c r="B874" s="46" t="s">
        <v>80</v>
      </c>
      <c r="C874" s="46" t="s">
        <v>82</v>
      </c>
      <c r="D874" s="46" t="s">
        <v>80</v>
      </c>
      <c r="E874" s="46" t="s">
        <v>82</v>
      </c>
      <c r="F874" s="46" t="s">
        <v>3591</v>
      </c>
      <c r="G874" s="46" t="s">
        <v>3592</v>
      </c>
      <c r="H874" s="46" t="s">
        <v>3593</v>
      </c>
      <c r="I874" t="s">
        <v>714</v>
      </c>
    </row>
    <row r="875" spans="1:9" ht="12" customHeight="1">
      <c r="A875" s="46" t="s">
        <v>43</v>
      </c>
      <c r="B875" s="46" t="s">
        <v>475</v>
      </c>
      <c r="C875" s="46" t="s">
        <v>476</v>
      </c>
      <c r="D875" s="46" t="s">
        <v>475</v>
      </c>
      <c r="E875" s="46" t="s">
        <v>476</v>
      </c>
      <c r="F875" s="46" t="s">
        <v>3594</v>
      </c>
      <c r="G875" s="46" t="s">
        <v>3595</v>
      </c>
      <c r="H875" s="46" t="s">
        <v>3596</v>
      </c>
      <c r="I875" t="s">
        <v>480</v>
      </c>
    </row>
    <row r="876" spans="1:9" ht="12" customHeight="1">
      <c r="A876" s="46" t="s">
        <v>43</v>
      </c>
      <c r="B876" s="46" t="s">
        <v>80</v>
      </c>
      <c r="C876" s="46" t="s">
        <v>82</v>
      </c>
      <c r="D876" s="46" t="s">
        <v>80</v>
      </c>
      <c r="E876" s="46" t="s">
        <v>82</v>
      </c>
      <c r="F876" s="46" t="s">
        <v>3597</v>
      </c>
      <c r="G876" s="46" t="s">
        <v>3598</v>
      </c>
      <c r="H876" s="46" t="s">
        <v>3599</v>
      </c>
      <c r="I876" t="s">
        <v>714</v>
      </c>
    </row>
    <row r="877" spans="1:9" ht="12" customHeight="1">
      <c r="A877" s="46" t="s">
        <v>43</v>
      </c>
      <c r="B877" s="46" t="s">
        <v>80</v>
      </c>
      <c r="C877" s="46" t="s">
        <v>82</v>
      </c>
      <c r="D877" s="46" t="s">
        <v>80</v>
      </c>
      <c r="E877" s="46" t="s">
        <v>82</v>
      </c>
      <c r="F877" s="46" t="s">
        <v>3600</v>
      </c>
      <c r="G877" s="46" t="s">
        <v>3601</v>
      </c>
      <c r="H877" s="46" t="s">
        <v>3602</v>
      </c>
      <c r="I877" t="s">
        <v>733</v>
      </c>
    </row>
    <row r="878" spans="1:9" ht="12" customHeight="1">
      <c r="A878" s="46" t="s">
        <v>43</v>
      </c>
      <c r="B878" s="46" t="s">
        <v>80</v>
      </c>
      <c r="C878" s="46" t="s">
        <v>82</v>
      </c>
      <c r="D878" s="46" t="s">
        <v>80</v>
      </c>
      <c r="E878" s="46" t="s">
        <v>82</v>
      </c>
      <c r="F878" s="46" t="s">
        <v>3603</v>
      </c>
      <c r="G878" s="46" t="s">
        <v>3604</v>
      </c>
      <c r="H878" s="46" t="s">
        <v>3605</v>
      </c>
      <c r="I878" t="s">
        <v>3606</v>
      </c>
    </row>
    <row r="879" spans="1:9" ht="12" customHeight="1">
      <c r="A879" s="46" t="s">
        <v>43</v>
      </c>
      <c r="B879" s="46" t="s">
        <v>1035</v>
      </c>
      <c r="C879" s="46" t="s">
        <v>1036</v>
      </c>
      <c r="D879" s="46" t="s">
        <v>1037</v>
      </c>
      <c r="E879" s="46" t="s">
        <v>1038</v>
      </c>
      <c r="F879" s="46" t="s">
        <v>3607</v>
      </c>
      <c r="G879" s="46" t="s">
        <v>3608</v>
      </c>
      <c r="H879" s="46" t="s">
        <v>3609</v>
      </c>
      <c r="I879" t="s">
        <v>1042</v>
      </c>
    </row>
    <row r="880" spans="1:9" ht="12" customHeight="1">
      <c r="A880" s="46" t="s">
        <v>43</v>
      </c>
      <c r="B880" s="46" t="s">
        <v>80</v>
      </c>
      <c r="C880" s="46" t="s">
        <v>82</v>
      </c>
      <c r="D880" s="46" t="s">
        <v>80</v>
      </c>
      <c r="E880" s="46" t="s">
        <v>82</v>
      </c>
      <c r="F880" s="46" t="s">
        <v>3610</v>
      </c>
      <c r="G880" s="46" t="s">
        <v>3611</v>
      </c>
      <c r="H880" s="46" t="s">
        <v>3612</v>
      </c>
      <c r="I880" t="s">
        <v>63</v>
      </c>
    </row>
    <row r="881" spans="1:9" ht="12" customHeight="1">
      <c r="A881" s="46" t="s">
        <v>43</v>
      </c>
      <c r="B881" s="46" t="s">
        <v>80</v>
      </c>
      <c r="C881" s="46" t="s">
        <v>82</v>
      </c>
      <c r="D881" s="46" t="s">
        <v>80</v>
      </c>
      <c r="E881" s="46" t="s">
        <v>82</v>
      </c>
      <c r="F881" s="46" t="s">
        <v>3613</v>
      </c>
      <c r="G881" s="46" t="s">
        <v>3614</v>
      </c>
      <c r="H881" s="46" t="s">
        <v>3615</v>
      </c>
      <c r="I881" t="s">
        <v>733</v>
      </c>
    </row>
    <row r="882" spans="1:9" ht="12" customHeight="1">
      <c r="A882" s="46" t="s">
        <v>43</v>
      </c>
      <c r="B882" s="46" t="s">
        <v>80</v>
      </c>
      <c r="C882" s="46" t="s">
        <v>82</v>
      </c>
      <c r="D882" s="46" t="s">
        <v>80</v>
      </c>
      <c r="E882" s="46" t="s">
        <v>82</v>
      </c>
      <c r="F882" s="46" t="s">
        <v>3616</v>
      </c>
      <c r="G882" s="46" t="s">
        <v>3617</v>
      </c>
      <c r="H882" s="46" t="s">
        <v>3618</v>
      </c>
      <c r="I882" t="s">
        <v>440</v>
      </c>
    </row>
    <row r="883" spans="1:9" ht="12" customHeight="1">
      <c r="A883" s="46" t="s">
        <v>43</v>
      </c>
      <c r="B883" s="46" t="s">
        <v>80</v>
      </c>
      <c r="C883" s="46" t="s">
        <v>82</v>
      </c>
      <c r="D883" s="46" t="s">
        <v>80</v>
      </c>
      <c r="E883" s="46" t="s">
        <v>82</v>
      </c>
      <c r="F883" s="46" t="s">
        <v>3619</v>
      </c>
      <c r="G883" s="46" t="s">
        <v>3620</v>
      </c>
      <c r="H883" s="46" t="s">
        <v>3621</v>
      </c>
      <c r="I883" t="s">
        <v>622</v>
      </c>
    </row>
    <row r="884" spans="1:9" ht="12" customHeight="1">
      <c r="A884" s="46" t="s">
        <v>43</v>
      </c>
      <c r="B884" s="46" t="s">
        <v>744</v>
      </c>
      <c r="C884" s="46" t="s">
        <v>745</v>
      </c>
      <c r="D884" s="46" t="s">
        <v>746</v>
      </c>
      <c r="E884" s="46" t="s">
        <v>747</v>
      </c>
      <c r="F884" s="46" t="s">
        <v>3622</v>
      </c>
      <c r="G884" s="46" t="s">
        <v>3623</v>
      </c>
      <c r="H884" s="46" t="s">
        <v>3624</v>
      </c>
      <c r="I884" t="s">
        <v>879</v>
      </c>
    </row>
    <row r="885" spans="1:9" ht="12" customHeight="1">
      <c r="A885" s="46" t="s">
        <v>43</v>
      </c>
      <c r="B885" s="46" t="s">
        <v>80</v>
      </c>
      <c r="C885" s="46" t="s">
        <v>82</v>
      </c>
      <c r="D885" s="46" t="s">
        <v>80</v>
      </c>
      <c r="E885" s="46" t="s">
        <v>82</v>
      </c>
      <c r="F885" s="46" t="s">
        <v>3625</v>
      </c>
      <c r="G885" s="46" t="s">
        <v>3626</v>
      </c>
      <c r="H885" s="46" t="s">
        <v>3627</v>
      </c>
      <c r="I885" t="s">
        <v>622</v>
      </c>
    </row>
    <row r="886" spans="1:9" ht="12" customHeight="1">
      <c r="A886" s="46" t="s">
        <v>43</v>
      </c>
      <c r="B886" s="46" t="s">
        <v>80</v>
      </c>
      <c r="C886" s="46" t="s">
        <v>82</v>
      </c>
      <c r="D886" s="46" t="s">
        <v>80</v>
      </c>
      <c r="E886" s="46" t="s">
        <v>82</v>
      </c>
      <c r="F886" s="46" t="s">
        <v>3628</v>
      </c>
      <c r="G886" s="46" t="s">
        <v>3629</v>
      </c>
      <c r="H886" s="46" t="s">
        <v>3630</v>
      </c>
      <c r="I886" t="s">
        <v>733</v>
      </c>
    </row>
    <row r="887" spans="1:9" ht="12" customHeight="1">
      <c r="A887" s="46" t="s">
        <v>43</v>
      </c>
      <c r="B887" s="46" t="s">
        <v>80</v>
      </c>
      <c r="C887" s="46" t="s">
        <v>82</v>
      </c>
      <c r="D887" s="46" t="s">
        <v>80</v>
      </c>
      <c r="E887" s="46" t="s">
        <v>82</v>
      </c>
      <c r="F887" s="46" t="s">
        <v>3631</v>
      </c>
      <c r="G887" s="46" t="s">
        <v>3632</v>
      </c>
      <c r="H887" s="46" t="s">
        <v>3633</v>
      </c>
      <c r="I887" t="s">
        <v>440</v>
      </c>
    </row>
    <row r="888" spans="1:9" ht="12" customHeight="1">
      <c r="A888" s="46" t="s">
        <v>43</v>
      </c>
      <c r="B888" s="46" t="s">
        <v>449</v>
      </c>
      <c r="C888" s="46" t="s">
        <v>449</v>
      </c>
      <c r="D888" s="46" t="s">
        <v>449</v>
      </c>
      <c r="E888" s="46" t="s">
        <v>449</v>
      </c>
      <c r="F888" s="46" t="s">
        <v>3634</v>
      </c>
      <c r="G888" s="46" t="s">
        <v>3635</v>
      </c>
      <c r="H888" s="46" t="s">
        <v>3636</v>
      </c>
      <c r="I888" t="s">
        <v>605</v>
      </c>
    </row>
    <row r="889" spans="1:9" ht="12" customHeight="1">
      <c r="A889" s="46" t="s">
        <v>43</v>
      </c>
      <c r="B889" s="46" t="s">
        <v>80</v>
      </c>
      <c r="C889" s="46" t="s">
        <v>82</v>
      </c>
      <c r="D889" s="46" t="s">
        <v>80</v>
      </c>
      <c r="E889" s="46" t="s">
        <v>82</v>
      </c>
      <c r="F889" s="46" t="s">
        <v>3637</v>
      </c>
      <c r="G889" s="46" t="s">
        <v>3638</v>
      </c>
      <c r="H889" s="46" t="s">
        <v>3639</v>
      </c>
      <c r="I889" t="s">
        <v>714</v>
      </c>
    </row>
    <row r="890" spans="1:9" ht="12" customHeight="1">
      <c r="A890" s="46" t="s">
        <v>43</v>
      </c>
      <c r="B890" s="46" t="s">
        <v>427</v>
      </c>
      <c r="C890" s="46" t="s">
        <v>428</v>
      </c>
      <c r="D890" s="46" t="s">
        <v>3640</v>
      </c>
      <c r="E890" s="46" t="s">
        <v>3641</v>
      </c>
      <c r="F890" s="46" t="s">
        <v>3642</v>
      </c>
      <c r="G890" s="46" t="s">
        <v>3643</v>
      </c>
      <c r="H890" s="46" t="s">
        <v>3644</v>
      </c>
      <c r="I890" t="s">
        <v>63</v>
      </c>
    </row>
    <row r="891" spans="1:9" ht="12" customHeight="1">
      <c r="A891" s="46" t="s">
        <v>43</v>
      </c>
      <c r="B891" s="46" t="s">
        <v>427</v>
      </c>
      <c r="C891" s="46" t="s">
        <v>428</v>
      </c>
      <c r="D891" s="46" t="s">
        <v>2083</v>
      </c>
      <c r="E891" s="46" t="s">
        <v>2084</v>
      </c>
      <c r="F891" s="46" t="s">
        <v>3645</v>
      </c>
      <c r="G891" s="46" t="s">
        <v>3646</v>
      </c>
      <c r="H891" s="46" t="s">
        <v>3647</v>
      </c>
      <c r="I891" t="s">
        <v>668</v>
      </c>
    </row>
    <row r="892" spans="1:9" ht="12" customHeight="1">
      <c r="A892" s="46" t="s">
        <v>43</v>
      </c>
      <c r="B892" s="46" t="s">
        <v>484</v>
      </c>
      <c r="C892" s="46" t="s">
        <v>485</v>
      </c>
      <c r="D892" s="46" t="s">
        <v>891</v>
      </c>
      <c r="E892" s="46" t="s">
        <v>892</v>
      </c>
      <c r="F892" s="46" t="s">
        <v>3648</v>
      </c>
      <c r="G892" s="46" t="s">
        <v>3649</v>
      </c>
      <c r="H892" s="46" t="s">
        <v>3650</v>
      </c>
      <c r="I892" t="s">
        <v>590</v>
      </c>
    </row>
    <row r="893" spans="1:9" ht="12" customHeight="1">
      <c r="A893" s="46" t="s">
        <v>43</v>
      </c>
      <c r="B893" s="46" t="s">
        <v>449</v>
      </c>
      <c r="C893" s="46" t="s">
        <v>449</v>
      </c>
      <c r="D893" s="46" t="s">
        <v>449</v>
      </c>
      <c r="E893" s="46" t="s">
        <v>449</v>
      </c>
      <c r="F893" s="46" t="s">
        <v>3651</v>
      </c>
      <c r="G893" s="46" t="s">
        <v>3652</v>
      </c>
      <c r="H893" s="46" t="s">
        <v>3653</v>
      </c>
      <c r="I893" t="s">
        <v>3654</v>
      </c>
    </row>
    <row r="894" spans="1:9" ht="12" customHeight="1">
      <c r="A894" s="46" t="s">
        <v>43</v>
      </c>
      <c r="B894" s="46" t="s">
        <v>80</v>
      </c>
      <c r="C894" s="46" t="s">
        <v>82</v>
      </c>
      <c r="D894" s="46" t="s">
        <v>80</v>
      </c>
      <c r="E894" s="46" t="s">
        <v>82</v>
      </c>
      <c r="F894" s="46" t="s">
        <v>3655</v>
      </c>
      <c r="G894" s="46" t="s">
        <v>3656</v>
      </c>
      <c r="H894" s="46" t="s">
        <v>3657</v>
      </c>
      <c r="I894" t="s">
        <v>668</v>
      </c>
    </row>
    <row r="895" spans="1:9" ht="12" customHeight="1">
      <c r="A895" s="46" t="s">
        <v>43</v>
      </c>
      <c r="B895" s="46" t="s">
        <v>508</v>
      </c>
      <c r="C895" s="46" t="s">
        <v>509</v>
      </c>
      <c r="D895" s="46" t="s">
        <v>833</v>
      </c>
      <c r="E895" s="46" t="s">
        <v>834</v>
      </c>
      <c r="F895" s="46" t="s">
        <v>3658</v>
      </c>
      <c r="G895" s="46" t="s">
        <v>3659</v>
      </c>
      <c r="H895" s="46" t="s">
        <v>3660</v>
      </c>
      <c r="I895" t="s">
        <v>515</v>
      </c>
    </row>
    <row r="896" spans="1:9" ht="12" customHeight="1">
      <c r="A896" s="46" t="s">
        <v>43</v>
      </c>
      <c r="B896" s="46" t="s">
        <v>80</v>
      </c>
      <c r="C896" s="46" t="s">
        <v>82</v>
      </c>
      <c r="D896" s="46" t="s">
        <v>80</v>
      </c>
      <c r="E896" s="46" t="s">
        <v>82</v>
      </c>
      <c r="F896" s="46" t="s">
        <v>3661</v>
      </c>
      <c r="G896" s="46" t="s">
        <v>3662</v>
      </c>
      <c r="H896" s="46" t="s">
        <v>3663</v>
      </c>
      <c r="I896" t="s">
        <v>420</v>
      </c>
    </row>
    <row r="897" spans="1:9" ht="12" customHeight="1">
      <c r="A897" s="46" t="s">
        <v>43</v>
      </c>
      <c r="B897" s="46" t="s">
        <v>427</v>
      </c>
      <c r="C897" s="46" t="s">
        <v>428</v>
      </c>
      <c r="D897" s="46" t="s">
        <v>2259</v>
      </c>
      <c r="E897" s="46" t="s">
        <v>2260</v>
      </c>
      <c r="F897" s="46" t="s">
        <v>3664</v>
      </c>
      <c r="G897" s="46" t="s">
        <v>3665</v>
      </c>
      <c r="H897" s="46" t="s">
        <v>3666</v>
      </c>
      <c r="I897" t="s">
        <v>733</v>
      </c>
    </row>
    <row r="898" spans="1:9" ht="12" customHeight="1">
      <c r="A898" s="46" t="s">
        <v>43</v>
      </c>
      <c r="B898" s="46" t="s">
        <v>1086</v>
      </c>
      <c r="C898" s="46" t="s">
        <v>1087</v>
      </c>
      <c r="D898" s="46" t="s">
        <v>3667</v>
      </c>
      <c r="E898" s="46" t="s">
        <v>3668</v>
      </c>
      <c r="F898" s="46" t="s">
        <v>3669</v>
      </c>
      <c r="G898" s="46" t="s">
        <v>3670</v>
      </c>
      <c r="H898" s="46" t="s">
        <v>3671</v>
      </c>
      <c r="I898" t="s">
        <v>1093</v>
      </c>
    </row>
    <row r="899" spans="1:9" ht="12" customHeight="1">
      <c r="A899" s="46" t="s">
        <v>43</v>
      </c>
      <c r="B899" s="46" t="s">
        <v>80</v>
      </c>
      <c r="C899" s="46" t="s">
        <v>82</v>
      </c>
      <c r="D899" s="46" t="s">
        <v>80</v>
      </c>
      <c r="E899" s="46" t="s">
        <v>82</v>
      </c>
      <c r="F899" s="46" t="s">
        <v>3672</v>
      </c>
      <c r="G899" s="46" t="s">
        <v>3673</v>
      </c>
      <c r="H899" s="46" t="s">
        <v>3674</v>
      </c>
      <c r="I899" t="s">
        <v>622</v>
      </c>
    </row>
    <row r="900" spans="1:9" ht="12" customHeight="1">
      <c r="A900" s="46" t="s">
        <v>43</v>
      </c>
      <c r="B900" s="46" t="s">
        <v>80</v>
      </c>
      <c r="C900" s="46" t="s">
        <v>82</v>
      </c>
      <c r="D900" s="46" t="s">
        <v>80</v>
      </c>
      <c r="E900" s="46" t="s">
        <v>82</v>
      </c>
      <c r="F900" s="46" t="s">
        <v>3675</v>
      </c>
      <c r="G900" s="46" t="s">
        <v>3673</v>
      </c>
      <c r="H900" s="46" t="s">
        <v>3676</v>
      </c>
      <c r="I900" t="s">
        <v>618</v>
      </c>
    </row>
    <row r="901" spans="1:9" ht="12" customHeight="1">
      <c r="A901" s="46" t="s">
        <v>43</v>
      </c>
      <c r="B901" s="46" t="s">
        <v>427</v>
      </c>
      <c r="C901" s="46" t="s">
        <v>428</v>
      </c>
      <c r="D901" s="46" t="s">
        <v>908</v>
      </c>
      <c r="E901" s="46" t="s">
        <v>2992</v>
      </c>
      <c r="F901" s="46" t="s">
        <v>3677</v>
      </c>
      <c r="G901" s="46" t="s">
        <v>3678</v>
      </c>
      <c r="H901" s="46" t="s">
        <v>3679</v>
      </c>
      <c r="I901" t="s">
        <v>714</v>
      </c>
    </row>
    <row r="902" spans="1:9" ht="12" customHeight="1">
      <c r="A902" s="46" t="s">
        <v>43</v>
      </c>
      <c r="B902" s="46" t="s">
        <v>80</v>
      </c>
      <c r="C902" s="46" t="s">
        <v>82</v>
      </c>
      <c r="D902" s="46" t="s">
        <v>80</v>
      </c>
      <c r="E902" s="46" t="s">
        <v>82</v>
      </c>
      <c r="F902" s="46" t="s">
        <v>3680</v>
      </c>
      <c r="G902" s="46" t="s">
        <v>3681</v>
      </c>
      <c r="H902" s="46" t="s">
        <v>3682</v>
      </c>
      <c r="I902" t="s">
        <v>535</v>
      </c>
    </row>
    <row r="903" spans="1:9" ht="12" customHeight="1">
      <c r="A903" s="46" t="s">
        <v>43</v>
      </c>
      <c r="B903" s="46" t="s">
        <v>80</v>
      </c>
      <c r="C903" s="46" t="s">
        <v>82</v>
      </c>
      <c r="D903" s="46" t="s">
        <v>80</v>
      </c>
      <c r="E903" s="46" t="s">
        <v>82</v>
      </c>
      <c r="F903" s="46" t="s">
        <v>3683</v>
      </c>
      <c r="G903" s="46" t="s">
        <v>3684</v>
      </c>
      <c r="H903" s="46" t="s">
        <v>3685</v>
      </c>
      <c r="I903" t="s">
        <v>3686</v>
      </c>
    </row>
    <row r="904" spans="1:9" ht="12" customHeight="1">
      <c r="A904" s="46" t="s">
        <v>43</v>
      </c>
      <c r="B904" s="46" t="s">
        <v>484</v>
      </c>
      <c r="C904" s="46" t="s">
        <v>485</v>
      </c>
      <c r="D904" s="46" t="s">
        <v>891</v>
      </c>
      <c r="E904" s="46" t="s">
        <v>892</v>
      </c>
      <c r="F904" s="46" t="s">
        <v>3687</v>
      </c>
      <c r="G904" s="46" t="s">
        <v>3688</v>
      </c>
      <c r="H904" s="46" t="s">
        <v>3689</v>
      </c>
      <c r="I904" t="s">
        <v>590</v>
      </c>
    </row>
    <row r="905" spans="1:9" ht="12" customHeight="1">
      <c r="A905" s="46" t="s">
        <v>43</v>
      </c>
      <c r="B905" s="46" t="s">
        <v>449</v>
      </c>
      <c r="C905" s="46" t="s">
        <v>449</v>
      </c>
      <c r="D905" s="46" t="s">
        <v>449</v>
      </c>
      <c r="E905" s="46" t="s">
        <v>449</v>
      </c>
      <c r="F905" s="46" t="s">
        <v>3690</v>
      </c>
      <c r="G905" s="46" t="s">
        <v>3691</v>
      </c>
      <c r="H905" s="46" t="s">
        <v>3692</v>
      </c>
      <c r="I905" t="s">
        <v>3521</v>
      </c>
    </row>
    <row r="906" spans="1:9" ht="12" customHeight="1">
      <c r="A906" s="46" t="s">
        <v>43</v>
      </c>
      <c r="B906" s="46" t="s">
        <v>449</v>
      </c>
      <c r="C906" s="46" t="s">
        <v>449</v>
      </c>
      <c r="D906" s="46" t="s">
        <v>449</v>
      </c>
      <c r="E906" s="46" t="s">
        <v>449</v>
      </c>
      <c r="F906" s="46" t="s">
        <v>3693</v>
      </c>
      <c r="G906" s="46" t="s">
        <v>3694</v>
      </c>
      <c r="H906" s="46" t="s">
        <v>3695</v>
      </c>
      <c r="I906" t="s">
        <v>3521</v>
      </c>
    </row>
    <row r="907" spans="1:9" ht="12" customHeight="1">
      <c r="A907" s="46" t="s">
        <v>43</v>
      </c>
      <c r="B907" s="46" t="s">
        <v>634</v>
      </c>
      <c r="C907" s="46" t="s">
        <v>635</v>
      </c>
      <c r="D907" s="46" t="s">
        <v>1030</v>
      </c>
      <c r="E907" s="46" t="s">
        <v>1031</v>
      </c>
      <c r="F907" s="46" t="s">
        <v>3696</v>
      </c>
      <c r="G907" s="46" t="s">
        <v>3697</v>
      </c>
      <c r="H907" s="46" t="s">
        <v>3698</v>
      </c>
      <c r="I907" t="s">
        <v>641</v>
      </c>
    </row>
    <row r="908" spans="1:9" ht="12" customHeight="1">
      <c r="A908" s="46" t="s">
        <v>43</v>
      </c>
      <c r="B908" s="46" t="s">
        <v>80</v>
      </c>
      <c r="C908" s="46" t="s">
        <v>82</v>
      </c>
      <c r="D908" s="46" t="s">
        <v>80</v>
      </c>
      <c r="E908" s="46" t="s">
        <v>82</v>
      </c>
      <c r="F908" s="46" t="s">
        <v>3699</v>
      </c>
      <c r="G908" s="46" t="s">
        <v>3700</v>
      </c>
      <c r="H908" s="46" t="s">
        <v>3701</v>
      </c>
      <c r="I908" t="s">
        <v>440</v>
      </c>
    </row>
    <row r="909" spans="1:9" ht="12" customHeight="1">
      <c r="A909" s="46" t="s">
        <v>43</v>
      </c>
      <c r="B909" s="46" t="s">
        <v>80</v>
      </c>
      <c r="C909" s="46" t="s">
        <v>82</v>
      </c>
      <c r="D909" s="46" t="s">
        <v>80</v>
      </c>
      <c r="E909" s="46" t="s">
        <v>82</v>
      </c>
      <c r="F909" s="46" t="s">
        <v>3702</v>
      </c>
      <c r="G909" s="46" t="s">
        <v>3703</v>
      </c>
      <c r="H909" s="46" t="s">
        <v>3704</v>
      </c>
      <c r="I909" t="s">
        <v>622</v>
      </c>
    </row>
    <row r="910" spans="1:9" ht="12" customHeight="1">
      <c r="A910" s="46" t="s">
        <v>43</v>
      </c>
      <c r="B910" s="46" t="s">
        <v>80</v>
      </c>
      <c r="C910" s="46" t="s">
        <v>82</v>
      </c>
      <c r="D910" s="46" t="s">
        <v>80</v>
      </c>
      <c r="E910" s="46" t="s">
        <v>82</v>
      </c>
      <c r="F910" s="46" t="s">
        <v>3705</v>
      </c>
      <c r="G910" s="46" t="s">
        <v>3706</v>
      </c>
      <c r="H910" s="46" t="s">
        <v>3707</v>
      </c>
      <c r="I910" t="s">
        <v>63</v>
      </c>
    </row>
    <row r="911" spans="1:9" ht="12" customHeight="1">
      <c r="A911" s="46" t="s">
        <v>43</v>
      </c>
      <c r="B911" s="46" t="s">
        <v>80</v>
      </c>
      <c r="C911" s="46" t="s">
        <v>82</v>
      </c>
      <c r="D911" s="46" t="s">
        <v>80</v>
      </c>
      <c r="E911" s="46" t="s">
        <v>82</v>
      </c>
      <c r="F911" s="46" t="s">
        <v>3708</v>
      </c>
      <c r="G911" s="46" t="s">
        <v>3709</v>
      </c>
      <c r="H911" s="46" t="s">
        <v>3710</v>
      </c>
      <c r="I911" t="s">
        <v>714</v>
      </c>
    </row>
    <row r="912" spans="1:9" ht="12" customHeight="1">
      <c r="A912" s="46" t="s">
        <v>43</v>
      </c>
      <c r="B912" s="46" t="s">
        <v>80</v>
      </c>
      <c r="C912" s="46" t="s">
        <v>82</v>
      </c>
      <c r="D912" s="46" t="s">
        <v>80</v>
      </c>
      <c r="E912" s="46" t="s">
        <v>82</v>
      </c>
      <c r="F912" s="46" t="s">
        <v>3711</v>
      </c>
      <c r="G912" s="46" t="s">
        <v>3712</v>
      </c>
      <c r="H912" s="46" t="s">
        <v>3713</v>
      </c>
      <c r="I912" t="s">
        <v>3714</v>
      </c>
    </row>
    <row r="913" spans="1:9" ht="12" customHeight="1">
      <c r="A913" s="46" t="s">
        <v>43</v>
      </c>
      <c r="B913" s="46" t="s">
        <v>80</v>
      </c>
      <c r="C913" s="46" t="s">
        <v>82</v>
      </c>
      <c r="D913" s="46" t="s">
        <v>80</v>
      </c>
      <c r="E913" s="46" t="s">
        <v>82</v>
      </c>
      <c r="F913" s="46" t="s">
        <v>3715</v>
      </c>
      <c r="G913" s="46" t="s">
        <v>3716</v>
      </c>
      <c r="H913" s="46" t="s">
        <v>3717</v>
      </c>
      <c r="I913" t="s">
        <v>63</v>
      </c>
    </row>
    <row r="914" spans="1:9" ht="12" customHeight="1">
      <c r="A914" s="46" t="s">
        <v>43</v>
      </c>
      <c r="B914" s="46" t="s">
        <v>80</v>
      </c>
      <c r="C914" s="46" t="s">
        <v>82</v>
      </c>
      <c r="D914" s="46" t="s">
        <v>80</v>
      </c>
      <c r="E914" s="46" t="s">
        <v>82</v>
      </c>
      <c r="F914" s="46" t="s">
        <v>3718</v>
      </c>
      <c r="G914" s="46" t="s">
        <v>3719</v>
      </c>
      <c r="H914" s="46" t="s">
        <v>3720</v>
      </c>
      <c r="I914" t="s">
        <v>622</v>
      </c>
    </row>
    <row r="915" spans="1:9" ht="12" customHeight="1">
      <c r="A915" s="46" t="s">
        <v>43</v>
      </c>
      <c r="B915" s="46" t="s">
        <v>80</v>
      </c>
      <c r="C915" s="46" t="s">
        <v>82</v>
      </c>
      <c r="D915" s="46" t="s">
        <v>80</v>
      </c>
      <c r="E915" s="46" t="s">
        <v>82</v>
      </c>
      <c r="F915" s="46" t="s">
        <v>3721</v>
      </c>
      <c r="G915" s="46" t="s">
        <v>3722</v>
      </c>
      <c r="H915" s="46" t="s">
        <v>3723</v>
      </c>
      <c r="I915" t="s">
        <v>668</v>
      </c>
    </row>
    <row r="916" spans="1:9" ht="12" customHeight="1">
      <c r="A916" s="46" t="s">
        <v>43</v>
      </c>
      <c r="B916" s="46" t="s">
        <v>80</v>
      </c>
      <c r="C916" s="46" t="s">
        <v>82</v>
      </c>
      <c r="D916" s="46" t="s">
        <v>80</v>
      </c>
      <c r="E916" s="46" t="s">
        <v>82</v>
      </c>
      <c r="F916" s="46" t="s">
        <v>3724</v>
      </c>
      <c r="G916" s="46" t="s">
        <v>3725</v>
      </c>
      <c r="H916" s="46" t="s">
        <v>3726</v>
      </c>
      <c r="I916" t="s">
        <v>440</v>
      </c>
    </row>
    <row r="917" spans="1:9" ht="12" customHeight="1">
      <c r="A917" s="46" t="s">
        <v>43</v>
      </c>
      <c r="B917" s="46" t="s">
        <v>80</v>
      </c>
      <c r="C917" s="46" t="s">
        <v>82</v>
      </c>
      <c r="D917" s="46" t="s">
        <v>80</v>
      </c>
      <c r="E917" s="46" t="s">
        <v>82</v>
      </c>
      <c r="F917" s="46" t="s">
        <v>3727</v>
      </c>
      <c r="G917" s="46" t="s">
        <v>3728</v>
      </c>
      <c r="H917" s="46" t="s">
        <v>3729</v>
      </c>
      <c r="I917" t="s">
        <v>63</v>
      </c>
    </row>
    <row r="918" spans="1:9" ht="12" customHeight="1">
      <c r="A918" s="46" t="s">
        <v>43</v>
      </c>
      <c r="B918" s="46" t="s">
        <v>80</v>
      </c>
      <c r="C918" s="46" t="s">
        <v>82</v>
      </c>
      <c r="D918" s="46" t="s">
        <v>80</v>
      </c>
      <c r="E918" s="46" t="s">
        <v>82</v>
      </c>
      <c r="F918" s="46" t="s">
        <v>3730</v>
      </c>
      <c r="G918" s="46" t="s">
        <v>3731</v>
      </c>
      <c r="H918" s="46" t="s">
        <v>3732</v>
      </c>
      <c r="I918" t="s">
        <v>714</v>
      </c>
    </row>
    <row r="919" spans="1:9" ht="12" customHeight="1">
      <c r="A919" s="46" t="s">
        <v>43</v>
      </c>
      <c r="B919" s="46" t="s">
        <v>1086</v>
      </c>
      <c r="C919" s="46" t="s">
        <v>1087</v>
      </c>
      <c r="D919" s="46" t="s">
        <v>1088</v>
      </c>
      <c r="E919" s="46" t="s">
        <v>1089</v>
      </c>
      <c r="F919" s="46" t="s">
        <v>3733</v>
      </c>
      <c r="G919" s="46" t="s">
        <v>3734</v>
      </c>
      <c r="H919" s="46" t="s">
        <v>3735</v>
      </c>
      <c r="I919" t="s">
        <v>3736</v>
      </c>
    </row>
    <row r="920" spans="1:9" ht="12" customHeight="1">
      <c r="A920" s="46" t="s">
        <v>43</v>
      </c>
      <c r="B920" s="46" t="s">
        <v>80</v>
      </c>
      <c r="C920" s="46" t="s">
        <v>82</v>
      </c>
      <c r="D920" s="46" t="s">
        <v>80</v>
      </c>
      <c r="E920" s="46" t="s">
        <v>82</v>
      </c>
      <c r="F920" s="46" t="s">
        <v>3737</v>
      </c>
      <c r="G920" s="46" t="s">
        <v>3738</v>
      </c>
      <c r="H920" s="46" t="s">
        <v>3739</v>
      </c>
      <c r="I920" t="s">
        <v>3740</v>
      </c>
    </row>
    <row r="921" spans="1:9" ht="12" customHeight="1">
      <c r="A921" s="46" t="s">
        <v>43</v>
      </c>
      <c r="B921" s="46" t="s">
        <v>634</v>
      </c>
      <c r="C921" s="46" t="s">
        <v>635</v>
      </c>
      <c r="D921" s="46" t="s">
        <v>3090</v>
      </c>
      <c r="E921" s="46" t="s">
        <v>3091</v>
      </c>
      <c r="F921" s="46" t="s">
        <v>3741</v>
      </c>
      <c r="G921" s="46" t="s">
        <v>3742</v>
      </c>
      <c r="H921" s="46" t="s">
        <v>3743</v>
      </c>
      <c r="I921" t="s">
        <v>641</v>
      </c>
    </row>
    <row r="922" spans="1:9" ht="12" customHeight="1">
      <c r="A922" s="46" t="s">
        <v>43</v>
      </c>
      <c r="B922" s="46" t="s">
        <v>634</v>
      </c>
      <c r="C922" s="46" t="s">
        <v>635</v>
      </c>
      <c r="D922" s="46" t="s">
        <v>3090</v>
      </c>
      <c r="E922" s="46" t="s">
        <v>3091</v>
      </c>
      <c r="F922" s="46" t="s">
        <v>3744</v>
      </c>
      <c r="G922" s="46" t="s">
        <v>3745</v>
      </c>
      <c r="H922" s="46" t="s">
        <v>3746</v>
      </c>
      <c r="I922" t="s">
        <v>641</v>
      </c>
    </row>
    <row r="923" spans="1:9" ht="12" customHeight="1">
      <c r="A923" s="46" t="s">
        <v>43</v>
      </c>
      <c r="B923" s="46" t="s">
        <v>427</v>
      </c>
      <c r="C923" s="46" t="s">
        <v>428</v>
      </c>
      <c r="D923" s="46" t="s">
        <v>567</v>
      </c>
      <c r="E923" s="46" t="s">
        <v>568</v>
      </c>
      <c r="F923" s="46" t="s">
        <v>3747</v>
      </c>
      <c r="G923" s="46" t="s">
        <v>3748</v>
      </c>
      <c r="H923" s="46" t="s">
        <v>3749</v>
      </c>
      <c r="I923" t="s">
        <v>434</v>
      </c>
    </row>
    <row r="924" spans="1:9" ht="12" customHeight="1">
      <c r="A924" s="46" t="s">
        <v>43</v>
      </c>
      <c r="B924" s="46" t="s">
        <v>80</v>
      </c>
      <c r="C924" s="46" t="s">
        <v>82</v>
      </c>
      <c r="D924" s="46" t="s">
        <v>80</v>
      </c>
      <c r="E924" s="46" t="s">
        <v>82</v>
      </c>
      <c r="F924" s="46" t="s">
        <v>3750</v>
      </c>
      <c r="G924" s="46" t="s">
        <v>3751</v>
      </c>
      <c r="H924" s="46" t="s">
        <v>3752</v>
      </c>
      <c r="I924" t="s">
        <v>495</v>
      </c>
    </row>
    <row r="925" spans="1:9" ht="12" customHeight="1">
      <c r="A925" s="46" t="s">
        <v>43</v>
      </c>
      <c r="B925" s="46" t="s">
        <v>441</v>
      </c>
      <c r="C925" s="46" t="s">
        <v>442</v>
      </c>
      <c r="D925" s="46" t="s">
        <v>981</v>
      </c>
      <c r="E925" s="46" t="s">
        <v>982</v>
      </c>
      <c r="F925" s="46" t="s">
        <v>3753</v>
      </c>
      <c r="G925" s="46" t="s">
        <v>3754</v>
      </c>
      <c r="H925" s="46" t="s">
        <v>3755</v>
      </c>
      <c r="I925" t="s">
        <v>448</v>
      </c>
    </row>
    <row r="926" spans="1:9" ht="12" customHeight="1">
      <c r="A926" s="46" t="s">
        <v>43</v>
      </c>
      <c r="B926" s="46" t="s">
        <v>80</v>
      </c>
      <c r="C926" s="46" t="s">
        <v>82</v>
      </c>
      <c r="D926" s="46" t="s">
        <v>80</v>
      </c>
      <c r="E926" s="46" t="s">
        <v>82</v>
      </c>
      <c r="F926" s="46" t="s">
        <v>3756</v>
      </c>
      <c r="G926" s="46" t="s">
        <v>3754</v>
      </c>
      <c r="H926" s="46" t="s">
        <v>3757</v>
      </c>
      <c r="I926" t="s">
        <v>714</v>
      </c>
    </row>
    <row r="927" spans="1:9" ht="12" customHeight="1">
      <c r="A927" s="46" t="s">
        <v>43</v>
      </c>
      <c r="B927" s="46" t="s">
        <v>80</v>
      </c>
      <c r="C927" s="46" t="s">
        <v>82</v>
      </c>
      <c r="D927" s="46" t="s">
        <v>80</v>
      </c>
      <c r="E927" s="46" t="s">
        <v>82</v>
      </c>
      <c r="F927" s="46" t="s">
        <v>3758</v>
      </c>
      <c r="G927" s="46" t="s">
        <v>3759</v>
      </c>
      <c r="H927" s="46" t="s">
        <v>3760</v>
      </c>
      <c r="I927" t="s">
        <v>535</v>
      </c>
    </row>
    <row r="928" spans="1:9" ht="12" customHeight="1">
      <c r="A928" s="46" t="s">
        <v>43</v>
      </c>
      <c r="B928" s="46" t="s">
        <v>80</v>
      </c>
      <c r="C928" s="46" t="s">
        <v>82</v>
      </c>
      <c r="D928" s="46" t="s">
        <v>80</v>
      </c>
      <c r="E928" s="46" t="s">
        <v>82</v>
      </c>
      <c r="F928" s="46" t="s">
        <v>3761</v>
      </c>
      <c r="G928" s="46" t="s">
        <v>3762</v>
      </c>
      <c r="H928" s="46" t="s">
        <v>3763</v>
      </c>
      <c r="I928" t="s">
        <v>668</v>
      </c>
    </row>
    <row r="929" spans="1:9" ht="12" customHeight="1">
      <c r="A929" s="46" t="s">
        <v>43</v>
      </c>
      <c r="B929" s="46" t="s">
        <v>80</v>
      </c>
      <c r="C929" s="46" t="s">
        <v>82</v>
      </c>
      <c r="D929" s="46" t="s">
        <v>80</v>
      </c>
      <c r="E929" s="46" t="s">
        <v>82</v>
      </c>
      <c r="F929" s="46" t="s">
        <v>3764</v>
      </c>
      <c r="G929" s="46" t="s">
        <v>3765</v>
      </c>
      <c r="H929" s="46" t="s">
        <v>3766</v>
      </c>
      <c r="I929" t="s">
        <v>733</v>
      </c>
    </row>
    <row r="930" spans="1:9" ht="12" customHeight="1">
      <c r="A930" s="46" t="s">
        <v>43</v>
      </c>
      <c r="B930" s="46" t="s">
        <v>80</v>
      </c>
      <c r="C930" s="46" t="s">
        <v>82</v>
      </c>
      <c r="D930" s="46" t="s">
        <v>80</v>
      </c>
      <c r="E930" s="46" t="s">
        <v>82</v>
      </c>
      <c r="F930" s="46" t="s">
        <v>3767</v>
      </c>
      <c r="G930" s="46" t="s">
        <v>3768</v>
      </c>
      <c r="H930" s="46" t="s">
        <v>3769</v>
      </c>
      <c r="I930" t="s">
        <v>668</v>
      </c>
    </row>
    <row r="931" spans="1:9" ht="12" customHeight="1">
      <c r="A931" s="46" t="s">
        <v>43</v>
      </c>
      <c r="B931" s="46" t="s">
        <v>80</v>
      </c>
      <c r="C931" s="46" t="s">
        <v>82</v>
      </c>
      <c r="D931" s="46" t="s">
        <v>80</v>
      </c>
      <c r="E931" s="46" t="s">
        <v>82</v>
      </c>
      <c r="F931" s="46" t="s">
        <v>3770</v>
      </c>
      <c r="G931" s="46" t="s">
        <v>3771</v>
      </c>
      <c r="H931" s="46" t="s">
        <v>3772</v>
      </c>
      <c r="I931" t="s">
        <v>440</v>
      </c>
    </row>
    <row r="932" spans="1:9" ht="12" customHeight="1">
      <c r="A932" s="46" t="s">
        <v>43</v>
      </c>
      <c r="B932" s="46" t="s">
        <v>80</v>
      </c>
      <c r="C932" s="46" t="s">
        <v>82</v>
      </c>
      <c r="D932" s="46" t="s">
        <v>80</v>
      </c>
      <c r="E932" s="46" t="s">
        <v>82</v>
      </c>
      <c r="F932" s="46" t="s">
        <v>3773</v>
      </c>
      <c r="G932" s="46" t="s">
        <v>3774</v>
      </c>
      <c r="H932" s="46" t="s">
        <v>3775</v>
      </c>
      <c r="I932" t="s">
        <v>714</v>
      </c>
    </row>
    <row r="933" spans="1:9" ht="12" customHeight="1">
      <c r="A933" s="46" t="s">
        <v>43</v>
      </c>
      <c r="B933" s="46" t="s">
        <v>80</v>
      </c>
      <c r="C933" s="46" t="s">
        <v>82</v>
      </c>
      <c r="D933" s="46" t="s">
        <v>80</v>
      </c>
      <c r="E933" s="46" t="s">
        <v>82</v>
      </c>
      <c r="F933" s="46" t="s">
        <v>3776</v>
      </c>
      <c r="G933" s="46" t="s">
        <v>3774</v>
      </c>
      <c r="H933" s="46" t="s">
        <v>3777</v>
      </c>
      <c r="I933" t="s">
        <v>622</v>
      </c>
    </row>
    <row r="934" spans="1:9" ht="12" customHeight="1">
      <c r="A934" s="46" t="s">
        <v>43</v>
      </c>
      <c r="B934" s="46" t="s">
        <v>80</v>
      </c>
      <c r="C934" s="46" t="s">
        <v>82</v>
      </c>
      <c r="D934" s="46" t="s">
        <v>80</v>
      </c>
      <c r="E934" s="46" t="s">
        <v>82</v>
      </c>
      <c r="F934" s="46" t="s">
        <v>3778</v>
      </c>
      <c r="G934" s="46" t="s">
        <v>3779</v>
      </c>
      <c r="H934" s="46" t="s">
        <v>3780</v>
      </c>
      <c r="I934" t="s">
        <v>3781</v>
      </c>
    </row>
    <row r="935" spans="1:9" ht="12" customHeight="1">
      <c r="A935" s="46" t="s">
        <v>43</v>
      </c>
      <c r="B935" s="46" t="s">
        <v>80</v>
      </c>
      <c r="C935" s="46" t="s">
        <v>82</v>
      </c>
      <c r="D935" s="46" t="s">
        <v>80</v>
      </c>
      <c r="E935" s="46" t="s">
        <v>82</v>
      </c>
      <c r="F935" s="46" t="s">
        <v>3782</v>
      </c>
      <c r="G935" s="46" t="s">
        <v>3783</v>
      </c>
      <c r="H935" s="46" t="s">
        <v>3784</v>
      </c>
      <c r="I935" t="s">
        <v>668</v>
      </c>
    </row>
    <row r="936" spans="1:9" ht="12" customHeight="1">
      <c r="A936" s="46" t="s">
        <v>43</v>
      </c>
      <c r="B936" s="46" t="s">
        <v>80</v>
      </c>
      <c r="C936" s="46" t="s">
        <v>82</v>
      </c>
      <c r="D936" s="46" t="s">
        <v>80</v>
      </c>
      <c r="E936" s="46" t="s">
        <v>82</v>
      </c>
      <c r="F936" s="46" t="s">
        <v>3785</v>
      </c>
      <c r="G936" s="46" t="s">
        <v>3786</v>
      </c>
      <c r="H936" s="46" t="s">
        <v>3787</v>
      </c>
      <c r="I936" t="s">
        <v>714</v>
      </c>
    </row>
    <row r="937" spans="1:9" ht="12" customHeight="1">
      <c r="A937" s="46" t="s">
        <v>43</v>
      </c>
      <c r="B937" s="46" t="s">
        <v>80</v>
      </c>
      <c r="C937" s="46" t="s">
        <v>82</v>
      </c>
      <c r="D937" s="46" t="s">
        <v>80</v>
      </c>
      <c r="E937" s="46" t="s">
        <v>82</v>
      </c>
      <c r="F937" s="46" t="s">
        <v>3788</v>
      </c>
      <c r="G937" s="46" t="s">
        <v>3789</v>
      </c>
      <c r="H937" s="46" t="s">
        <v>3790</v>
      </c>
      <c r="I937" t="s">
        <v>440</v>
      </c>
    </row>
    <row r="938" spans="1:9" ht="12" customHeight="1">
      <c r="A938" s="46" t="s">
        <v>43</v>
      </c>
      <c r="B938" s="46" t="s">
        <v>994</v>
      </c>
      <c r="C938" s="46" t="s">
        <v>995</v>
      </c>
      <c r="D938" s="46" t="s">
        <v>3791</v>
      </c>
      <c r="E938" s="46" t="s">
        <v>3792</v>
      </c>
      <c r="F938" s="46" t="s">
        <v>3793</v>
      </c>
      <c r="G938" s="46" t="s">
        <v>3794</v>
      </c>
      <c r="H938" s="46" t="s">
        <v>3795</v>
      </c>
      <c r="I938" t="s">
        <v>1001</v>
      </c>
    </row>
    <row r="939" spans="1:9" ht="12" customHeight="1">
      <c r="A939" s="46" t="s">
        <v>43</v>
      </c>
      <c r="B939" s="46" t="s">
        <v>80</v>
      </c>
      <c r="C939" s="46" t="s">
        <v>82</v>
      </c>
      <c r="D939" s="46" t="s">
        <v>80</v>
      </c>
      <c r="E939" s="46" t="s">
        <v>82</v>
      </c>
      <c r="F939" s="46" t="s">
        <v>3796</v>
      </c>
      <c r="G939" s="46" t="s">
        <v>3797</v>
      </c>
      <c r="H939" s="46" t="s">
        <v>3798</v>
      </c>
      <c r="I939" t="s">
        <v>434</v>
      </c>
    </row>
    <row r="940" spans="1:9" ht="12" customHeight="1">
      <c r="A940" s="46" t="s">
        <v>43</v>
      </c>
      <c r="B940" s="46" t="s">
        <v>594</v>
      </c>
      <c r="C940" s="46" t="s">
        <v>595</v>
      </c>
      <c r="D940" s="46" t="s">
        <v>596</v>
      </c>
      <c r="E940" s="46" t="s">
        <v>597</v>
      </c>
      <c r="F940" s="46" t="s">
        <v>3799</v>
      </c>
      <c r="G940" s="46" t="s">
        <v>3800</v>
      </c>
      <c r="H940" s="46" t="s">
        <v>3801</v>
      </c>
      <c r="I940" t="s">
        <v>601</v>
      </c>
    </row>
    <row r="941" spans="1:9" ht="12" customHeight="1">
      <c r="A941" s="46" t="s">
        <v>43</v>
      </c>
      <c r="B941" s="46" t="s">
        <v>80</v>
      </c>
      <c r="C941" s="46" t="s">
        <v>82</v>
      </c>
      <c r="D941" s="46" t="s">
        <v>80</v>
      </c>
      <c r="E941" s="46" t="s">
        <v>82</v>
      </c>
      <c r="F941" s="46" t="s">
        <v>3802</v>
      </c>
      <c r="G941" s="46" t="s">
        <v>3803</v>
      </c>
      <c r="H941" s="46" t="s">
        <v>3804</v>
      </c>
      <c r="I941" t="s">
        <v>714</v>
      </c>
    </row>
    <row r="942" spans="1:9" ht="12" customHeight="1">
      <c r="A942" s="46" t="s">
        <v>43</v>
      </c>
      <c r="B942" s="46" t="s">
        <v>80</v>
      </c>
      <c r="C942" s="46" t="s">
        <v>82</v>
      </c>
      <c r="D942" s="46" t="s">
        <v>80</v>
      </c>
      <c r="E942" s="46" t="s">
        <v>82</v>
      </c>
      <c r="F942" s="46" t="s">
        <v>3805</v>
      </c>
      <c r="G942" s="46" t="s">
        <v>3806</v>
      </c>
      <c r="H942" s="46" t="s">
        <v>3807</v>
      </c>
      <c r="I942" t="s">
        <v>733</v>
      </c>
    </row>
    <row r="943" spans="1:9" ht="12" customHeight="1">
      <c r="A943" s="46" t="s">
        <v>43</v>
      </c>
      <c r="B943" s="46" t="s">
        <v>1035</v>
      </c>
      <c r="C943" s="46" t="s">
        <v>1036</v>
      </c>
      <c r="D943" s="46" t="s">
        <v>1037</v>
      </c>
      <c r="E943" s="46" t="s">
        <v>1038</v>
      </c>
      <c r="F943" s="46" t="s">
        <v>3808</v>
      </c>
      <c r="G943" s="46" t="s">
        <v>3809</v>
      </c>
      <c r="H943" s="46" t="s">
        <v>3810</v>
      </c>
      <c r="I943" t="s">
        <v>1042</v>
      </c>
    </row>
    <row r="944" spans="1:9" ht="12" customHeight="1">
      <c r="A944" s="46" t="s">
        <v>43</v>
      </c>
      <c r="B944" s="46" t="s">
        <v>80</v>
      </c>
      <c r="C944" s="46" t="s">
        <v>82</v>
      </c>
      <c r="D944" s="46" t="s">
        <v>80</v>
      </c>
      <c r="E944" s="46" t="s">
        <v>82</v>
      </c>
      <c r="F944" s="46" t="s">
        <v>3811</v>
      </c>
      <c r="G944" s="46" t="s">
        <v>3812</v>
      </c>
      <c r="H944" s="46" t="s">
        <v>3813</v>
      </c>
      <c r="I944" t="s">
        <v>440</v>
      </c>
    </row>
    <row r="945" spans="1:9" ht="12" customHeight="1">
      <c r="A945" s="46" t="s">
        <v>43</v>
      </c>
      <c r="B945" s="46" t="s">
        <v>546</v>
      </c>
      <c r="C945" s="46" t="s">
        <v>547</v>
      </c>
      <c r="D945" s="46" t="s">
        <v>1295</v>
      </c>
      <c r="E945" s="46" t="s">
        <v>1296</v>
      </c>
      <c r="F945" s="46" t="s">
        <v>3814</v>
      </c>
      <c r="G945" s="46" t="s">
        <v>3815</v>
      </c>
      <c r="H945" s="46" t="s">
        <v>3816</v>
      </c>
      <c r="I945" t="s">
        <v>553</v>
      </c>
    </row>
    <row r="946" spans="1:9" ht="12" customHeight="1">
      <c r="A946" s="46" t="s">
        <v>43</v>
      </c>
      <c r="B946" s="46" t="s">
        <v>427</v>
      </c>
      <c r="C946" s="46" t="s">
        <v>428</v>
      </c>
      <c r="D946" s="46" t="s">
        <v>780</v>
      </c>
      <c r="E946" s="46" t="s">
        <v>781</v>
      </c>
      <c r="F946" s="46" t="s">
        <v>3817</v>
      </c>
      <c r="G946" s="46" t="s">
        <v>3818</v>
      </c>
      <c r="H946" s="46" t="s">
        <v>3819</v>
      </c>
      <c r="I946" t="s">
        <v>434</v>
      </c>
    </row>
    <row r="947" spans="1:9" ht="12" customHeight="1">
      <c r="A947" s="46" t="s">
        <v>43</v>
      </c>
      <c r="B947" s="46" t="s">
        <v>80</v>
      </c>
      <c r="C947" s="46" t="s">
        <v>82</v>
      </c>
      <c r="D947" s="46" t="s">
        <v>80</v>
      </c>
      <c r="E947" s="46" t="s">
        <v>82</v>
      </c>
      <c r="F947" s="46" t="s">
        <v>3820</v>
      </c>
      <c r="G947" s="46" t="s">
        <v>3821</v>
      </c>
      <c r="H947" s="46" t="s">
        <v>3822</v>
      </c>
      <c r="I947" t="s">
        <v>535</v>
      </c>
    </row>
    <row r="948" spans="1:9" ht="12" customHeight="1">
      <c r="A948" s="46" t="s">
        <v>43</v>
      </c>
      <c r="B948" s="46" t="s">
        <v>572</v>
      </c>
      <c r="C948" s="46" t="s">
        <v>573</v>
      </c>
      <c r="D948" s="46" t="s">
        <v>574</v>
      </c>
      <c r="E948" s="46" t="s">
        <v>575</v>
      </c>
      <c r="F948" s="46" t="s">
        <v>3823</v>
      </c>
      <c r="G948" s="46" t="s">
        <v>3824</v>
      </c>
      <c r="H948" s="46" t="s">
        <v>3825</v>
      </c>
      <c r="I948" t="s">
        <v>579</v>
      </c>
    </row>
    <row r="949" spans="1:9" ht="12" customHeight="1">
      <c r="A949" s="46" t="s">
        <v>43</v>
      </c>
      <c r="B949" s="46" t="s">
        <v>508</v>
      </c>
      <c r="C949" s="46" t="s">
        <v>509</v>
      </c>
      <c r="D949" s="46" t="s">
        <v>1043</v>
      </c>
      <c r="E949" s="46" t="s">
        <v>1044</v>
      </c>
      <c r="F949" s="46" t="s">
        <v>3826</v>
      </c>
      <c r="G949" s="46" t="s">
        <v>3827</v>
      </c>
      <c r="H949" s="46" t="s">
        <v>3828</v>
      </c>
      <c r="I949" t="s">
        <v>515</v>
      </c>
    </row>
    <row r="950" spans="1:9" ht="12" customHeight="1">
      <c r="A950" s="46" t="s">
        <v>43</v>
      </c>
      <c r="B950" s="46" t="s">
        <v>80</v>
      </c>
      <c r="C950" s="46" t="s">
        <v>82</v>
      </c>
      <c r="D950" s="46" t="s">
        <v>80</v>
      </c>
      <c r="E950" s="46" t="s">
        <v>82</v>
      </c>
      <c r="F950" s="46" t="s">
        <v>3829</v>
      </c>
      <c r="G950" s="46" t="s">
        <v>3830</v>
      </c>
      <c r="H950" s="46" t="s">
        <v>3831</v>
      </c>
      <c r="I950" t="s">
        <v>622</v>
      </c>
    </row>
    <row r="951" spans="1:9" ht="12" customHeight="1">
      <c r="A951" s="46" t="s">
        <v>43</v>
      </c>
      <c r="B951" s="46" t="s">
        <v>80</v>
      </c>
      <c r="C951" s="46" t="s">
        <v>82</v>
      </c>
      <c r="D951" s="46" t="s">
        <v>80</v>
      </c>
      <c r="E951" s="46" t="s">
        <v>82</v>
      </c>
      <c r="F951" s="46" t="s">
        <v>3832</v>
      </c>
      <c r="G951" s="46" t="s">
        <v>3833</v>
      </c>
      <c r="H951" s="46" t="s">
        <v>3834</v>
      </c>
      <c r="I951" t="s">
        <v>733</v>
      </c>
    </row>
    <row r="952" spans="1:9" ht="12" customHeight="1">
      <c r="A952" s="46" t="s">
        <v>43</v>
      </c>
      <c r="B952" s="46" t="s">
        <v>80</v>
      </c>
      <c r="C952" s="46" t="s">
        <v>82</v>
      </c>
      <c r="D952" s="46" t="s">
        <v>80</v>
      </c>
      <c r="E952" s="46" t="s">
        <v>82</v>
      </c>
      <c r="F952" s="46" t="s">
        <v>3835</v>
      </c>
      <c r="G952" s="46" t="s">
        <v>3836</v>
      </c>
      <c r="H952" s="46" t="s">
        <v>3837</v>
      </c>
      <c r="I952" t="s">
        <v>63</v>
      </c>
    </row>
    <row r="953" spans="1:9" ht="12" customHeight="1">
      <c r="A953" s="46" t="s">
        <v>43</v>
      </c>
      <c r="B953" s="46" t="s">
        <v>508</v>
      </c>
      <c r="C953" s="46" t="s">
        <v>509</v>
      </c>
      <c r="D953" s="46" t="s">
        <v>833</v>
      </c>
      <c r="E953" s="46" t="s">
        <v>834</v>
      </c>
      <c r="F953" s="46" t="s">
        <v>3838</v>
      </c>
      <c r="G953" s="46" t="s">
        <v>3839</v>
      </c>
      <c r="H953" s="46" t="s">
        <v>3840</v>
      </c>
      <c r="I953" t="s">
        <v>515</v>
      </c>
    </row>
    <row r="954" spans="1:9" ht="12" customHeight="1">
      <c r="A954" s="46" t="s">
        <v>43</v>
      </c>
      <c r="B954" s="46" t="s">
        <v>80</v>
      </c>
      <c r="C954" s="46" t="s">
        <v>82</v>
      </c>
      <c r="D954" s="46" t="s">
        <v>80</v>
      </c>
      <c r="E954" s="46" t="s">
        <v>82</v>
      </c>
      <c r="F954" s="46" t="s">
        <v>3841</v>
      </c>
      <c r="G954" s="46" t="s">
        <v>3842</v>
      </c>
      <c r="H954" s="46" t="s">
        <v>3843</v>
      </c>
      <c r="I954" t="s">
        <v>618</v>
      </c>
    </row>
    <row r="955" spans="1:9" ht="12" customHeight="1">
      <c r="A955" s="46" t="s">
        <v>43</v>
      </c>
      <c r="B955" s="46" t="s">
        <v>449</v>
      </c>
      <c r="C955" s="46" t="s">
        <v>449</v>
      </c>
      <c r="D955" s="46" t="s">
        <v>449</v>
      </c>
      <c r="E955" s="46" t="s">
        <v>449</v>
      </c>
      <c r="F955" s="46" t="s">
        <v>3844</v>
      </c>
      <c r="G955" s="46" t="s">
        <v>3845</v>
      </c>
      <c r="H955" s="46" t="s">
        <v>3846</v>
      </c>
      <c r="I955" t="s">
        <v>3847</v>
      </c>
    </row>
    <row r="956" spans="1:9" ht="12" customHeight="1">
      <c r="A956" s="46" t="s">
        <v>43</v>
      </c>
      <c r="B956" s="46" t="s">
        <v>572</v>
      </c>
      <c r="C956" s="46" t="s">
        <v>573</v>
      </c>
      <c r="D956" s="46" t="s">
        <v>574</v>
      </c>
      <c r="E956" s="46" t="s">
        <v>575</v>
      </c>
      <c r="F956" s="46" t="s">
        <v>3848</v>
      </c>
      <c r="G956" s="46" t="s">
        <v>3849</v>
      </c>
      <c r="H956" s="46" t="s">
        <v>3850</v>
      </c>
      <c r="I956" t="s">
        <v>579</v>
      </c>
    </row>
    <row r="957" spans="1:9" ht="12" customHeight="1">
      <c r="A957" s="46" t="s">
        <v>43</v>
      </c>
      <c r="B957" s="46" t="s">
        <v>868</v>
      </c>
      <c r="C957" s="46" t="s">
        <v>869</v>
      </c>
      <c r="D957" s="46" t="s">
        <v>3851</v>
      </c>
      <c r="E957" s="46" t="s">
        <v>3852</v>
      </c>
      <c r="F957" s="46" t="s">
        <v>3853</v>
      </c>
      <c r="G957" s="46" t="s">
        <v>3854</v>
      </c>
      <c r="H957" s="46" t="s">
        <v>3855</v>
      </c>
      <c r="I957" t="s">
        <v>875</v>
      </c>
    </row>
    <row r="958" spans="1:9" ht="12" customHeight="1">
      <c r="A958" s="46" t="s">
        <v>43</v>
      </c>
      <c r="B958" s="46" t="s">
        <v>80</v>
      </c>
      <c r="C958" s="46" t="s">
        <v>82</v>
      </c>
      <c r="D958" s="46" t="s">
        <v>80</v>
      </c>
      <c r="E958" s="46" t="s">
        <v>82</v>
      </c>
      <c r="F958" s="46" t="s">
        <v>3856</v>
      </c>
      <c r="G958" s="46" t="s">
        <v>3857</v>
      </c>
      <c r="H958" s="46" t="s">
        <v>3858</v>
      </c>
      <c r="I958" t="s">
        <v>535</v>
      </c>
    </row>
    <row r="959" spans="1:9" ht="12" customHeight="1">
      <c r="A959" s="46" t="s">
        <v>43</v>
      </c>
      <c r="B959" s="46" t="s">
        <v>559</v>
      </c>
      <c r="C959" s="46" t="s">
        <v>560</v>
      </c>
      <c r="D959" s="46" t="s">
        <v>561</v>
      </c>
      <c r="E959" s="46" t="s">
        <v>562</v>
      </c>
      <c r="F959" s="46" t="s">
        <v>3859</v>
      </c>
      <c r="G959" s="46" t="s">
        <v>3860</v>
      </c>
      <c r="H959" s="46" t="s">
        <v>3861</v>
      </c>
      <c r="I959" t="s">
        <v>566</v>
      </c>
    </row>
    <row r="960" spans="1:9" ht="12" customHeight="1">
      <c r="A960" s="46" t="s">
        <v>43</v>
      </c>
      <c r="B960" s="46" t="s">
        <v>80</v>
      </c>
      <c r="C960" s="46" t="s">
        <v>82</v>
      </c>
      <c r="D960" s="46" t="s">
        <v>80</v>
      </c>
      <c r="E960" s="46" t="s">
        <v>82</v>
      </c>
      <c r="F960" s="46" t="s">
        <v>3862</v>
      </c>
      <c r="G960" s="46" t="s">
        <v>3863</v>
      </c>
      <c r="H960" s="46" t="s">
        <v>3864</v>
      </c>
      <c r="I960" t="s">
        <v>733</v>
      </c>
    </row>
    <row r="961" spans="1:9" ht="12" customHeight="1">
      <c r="A961" s="46" t="s">
        <v>43</v>
      </c>
      <c r="B961" s="46" t="s">
        <v>80</v>
      </c>
      <c r="C961" s="46" t="s">
        <v>82</v>
      </c>
      <c r="D961" s="46" t="s">
        <v>80</v>
      </c>
      <c r="E961" s="46" t="s">
        <v>82</v>
      </c>
      <c r="F961" s="46" t="s">
        <v>3865</v>
      </c>
      <c r="G961" s="46" t="s">
        <v>3866</v>
      </c>
      <c r="H961" s="46" t="s">
        <v>3867</v>
      </c>
      <c r="I961" t="s">
        <v>714</v>
      </c>
    </row>
    <row r="962" spans="1:9" ht="12" customHeight="1">
      <c r="A962" s="46" t="s">
        <v>43</v>
      </c>
      <c r="B962" s="46" t="s">
        <v>427</v>
      </c>
      <c r="C962" s="46" t="s">
        <v>428</v>
      </c>
      <c r="D962" s="46" t="s">
        <v>2259</v>
      </c>
      <c r="E962" s="46" t="s">
        <v>2260</v>
      </c>
      <c r="F962" s="46" t="s">
        <v>3868</v>
      </c>
      <c r="G962" s="46" t="s">
        <v>3869</v>
      </c>
      <c r="H962" s="46" t="s">
        <v>3870</v>
      </c>
      <c r="I962" t="s">
        <v>63</v>
      </c>
    </row>
    <row r="963" spans="1:9" ht="12" customHeight="1">
      <c r="A963" s="46" t="s">
        <v>43</v>
      </c>
      <c r="B963" s="46" t="s">
        <v>80</v>
      </c>
      <c r="C963" s="46" t="s">
        <v>82</v>
      </c>
      <c r="D963" s="46" t="s">
        <v>80</v>
      </c>
      <c r="E963" s="46" t="s">
        <v>82</v>
      </c>
      <c r="F963" s="46" t="s">
        <v>3871</v>
      </c>
      <c r="G963" s="46" t="s">
        <v>3872</v>
      </c>
      <c r="H963" s="46" t="s">
        <v>3873</v>
      </c>
      <c r="I963" t="s">
        <v>618</v>
      </c>
    </row>
    <row r="964" spans="1:9" ht="12" customHeight="1">
      <c r="A964" s="46" t="s">
        <v>43</v>
      </c>
      <c r="B964" s="46" t="s">
        <v>80</v>
      </c>
      <c r="C964" s="46" t="s">
        <v>82</v>
      </c>
      <c r="D964" s="46" t="s">
        <v>80</v>
      </c>
      <c r="E964" s="46" t="s">
        <v>82</v>
      </c>
      <c r="F964" s="46" t="s">
        <v>3874</v>
      </c>
      <c r="G964" s="46" t="s">
        <v>3875</v>
      </c>
      <c r="H964" s="46" t="s">
        <v>3876</v>
      </c>
      <c r="I964" t="s">
        <v>622</v>
      </c>
    </row>
    <row r="965" spans="1:9" ht="12" customHeight="1">
      <c r="A965" s="46" t="s">
        <v>43</v>
      </c>
      <c r="B965" s="46" t="s">
        <v>994</v>
      </c>
      <c r="C965" s="46" t="s">
        <v>995</v>
      </c>
      <c r="D965" s="46" t="s">
        <v>996</v>
      </c>
      <c r="E965" s="46" t="s">
        <v>997</v>
      </c>
      <c r="F965" s="46" t="s">
        <v>3877</v>
      </c>
      <c r="G965" s="46" t="s">
        <v>3878</v>
      </c>
      <c r="H965" s="46" t="s">
        <v>3879</v>
      </c>
      <c r="I965" t="s">
        <v>3880</v>
      </c>
    </row>
    <row r="966" spans="1:9" ht="12" customHeight="1">
      <c r="A966" s="46" t="s">
        <v>43</v>
      </c>
      <c r="B966" s="46" t="s">
        <v>994</v>
      </c>
      <c r="C966" s="46" t="s">
        <v>995</v>
      </c>
      <c r="D966" s="46" t="s">
        <v>996</v>
      </c>
      <c r="E966" s="46" t="s">
        <v>997</v>
      </c>
      <c r="F966" s="46" t="s">
        <v>3881</v>
      </c>
      <c r="G966" s="46" t="s">
        <v>3878</v>
      </c>
      <c r="H966" s="46" t="s">
        <v>3879</v>
      </c>
      <c r="I966" t="s">
        <v>495</v>
      </c>
    </row>
    <row r="967" spans="1:9" ht="12" customHeight="1">
      <c r="A967" s="46" t="s">
        <v>43</v>
      </c>
      <c r="B967" s="46" t="s">
        <v>427</v>
      </c>
      <c r="C967" s="46" t="s">
        <v>428</v>
      </c>
      <c r="D967" s="46" t="s">
        <v>2145</v>
      </c>
      <c r="E967" s="46" t="s">
        <v>2146</v>
      </c>
      <c r="F967" s="46" t="s">
        <v>3882</v>
      </c>
      <c r="G967" s="46" t="s">
        <v>3883</v>
      </c>
      <c r="H967" s="46" t="s">
        <v>3884</v>
      </c>
      <c r="I967" t="s">
        <v>434</v>
      </c>
    </row>
    <row r="968" spans="1:9" ht="12" customHeight="1">
      <c r="A968" s="46" t="s">
        <v>43</v>
      </c>
      <c r="B968" s="46" t="s">
        <v>441</v>
      </c>
      <c r="C968" s="46" t="s">
        <v>442</v>
      </c>
      <c r="D968" s="46" t="s">
        <v>3885</v>
      </c>
      <c r="E968" s="46" t="s">
        <v>3886</v>
      </c>
      <c r="F968" s="46" t="s">
        <v>3887</v>
      </c>
      <c r="G968" s="46" t="s">
        <v>3888</v>
      </c>
      <c r="H968" s="46" t="s">
        <v>3889</v>
      </c>
      <c r="I968" t="s">
        <v>448</v>
      </c>
    </row>
    <row r="969" spans="1:9" ht="12" customHeight="1">
      <c r="A969" s="46" t="s">
        <v>43</v>
      </c>
      <c r="B969" s="46" t="s">
        <v>80</v>
      </c>
      <c r="C969" s="46" t="s">
        <v>82</v>
      </c>
      <c r="D969" s="46" t="s">
        <v>80</v>
      </c>
      <c r="E969" s="46" t="s">
        <v>82</v>
      </c>
      <c r="F969" s="46" t="s">
        <v>3890</v>
      </c>
      <c r="G969" s="46" t="s">
        <v>3891</v>
      </c>
      <c r="H969" s="46" t="s">
        <v>3892</v>
      </c>
      <c r="I969" t="s">
        <v>440</v>
      </c>
    </row>
    <row r="970" spans="1:9" ht="12" customHeight="1">
      <c r="A970" s="46" t="s">
        <v>43</v>
      </c>
      <c r="B970" s="46" t="s">
        <v>634</v>
      </c>
      <c r="C970" s="46" t="s">
        <v>635</v>
      </c>
      <c r="D970" s="46" t="s">
        <v>3893</v>
      </c>
      <c r="E970" s="46" t="s">
        <v>3894</v>
      </c>
      <c r="F970" s="46" t="s">
        <v>3895</v>
      </c>
      <c r="G970" s="46" t="s">
        <v>3896</v>
      </c>
      <c r="H970" s="46" t="s">
        <v>3897</v>
      </c>
      <c r="I970" t="s">
        <v>641</v>
      </c>
    </row>
    <row r="971" spans="1:9" ht="12" customHeight="1">
      <c r="A971" s="46" t="s">
        <v>43</v>
      </c>
      <c r="B971" s="46" t="s">
        <v>449</v>
      </c>
      <c r="C971" s="46" t="s">
        <v>449</v>
      </c>
      <c r="D971" s="46" t="s">
        <v>449</v>
      </c>
      <c r="E971" s="46" t="s">
        <v>449</v>
      </c>
      <c r="F971" s="46" t="s">
        <v>3898</v>
      </c>
      <c r="G971" s="46" t="s">
        <v>3899</v>
      </c>
      <c r="H971" s="46" t="s">
        <v>3900</v>
      </c>
      <c r="I971" t="s">
        <v>3901</v>
      </c>
    </row>
    <row r="972" spans="1:9" ht="12" customHeight="1">
      <c r="A972" s="46" t="s">
        <v>43</v>
      </c>
      <c r="B972" s="46" t="s">
        <v>80</v>
      </c>
      <c r="C972" s="46" t="s">
        <v>82</v>
      </c>
      <c r="D972" s="46" t="s">
        <v>80</v>
      </c>
      <c r="E972" s="46" t="s">
        <v>82</v>
      </c>
      <c r="F972" s="46" t="s">
        <v>3902</v>
      </c>
      <c r="G972" s="46" t="s">
        <v>3903</v>
      </c>
      <c r="H972" s="46" t="s">
        <v>3904</v>
      </c>
      <c r="I972" t="s">
        <v>420</v>
      </c>
    </row>
    <row r="973" spans="1:9" ht="12" customHeight="1">
      <c r="A973" s="46" t="s">
        <v>43</v>
      </c>
      <c r="B973" s="46" t="s">
        <v>80</v>
      </c>
      <c r="C973" s="46" t="s">
        <v>82</v>
      </c>
      <c r="D973" s="46" t="s">
        <v>80</v>
      </c>
      <c r="E973" s="46" t="s">
        <v>82</v>
      </c>
      <c r="F973" s="46" t="s">
        <v>3905</v>
      </c>
      <c r="G973" s="46" t="s">
        <v>3906</v>
      </c>
      <c r="H973" s="46" t="s">
        <v>3907</v>
      </c>
      <c r="I973" t="s">
        <v>618</v>
      </c>
    </row>
    <row r="974" spans="1:9" ht="12" customHeight="1">
      <c r="A974" s="46" t="s">
        <v>43</v>
      </c>
      <c r="B974" s="46" t="s">
        <v>80</v>
      </c>
      <c r="C974" s="46" t="s">
        <v>82</v>
      </c>
      <c r="D974" s="46" t="s">
        <v>80</v>
      </c>
      <c r="E974" s="46" t="s">
        <v>82</v>
      </c>
      <c r="F974" s="46" t="s">
        <v>3908</v>
      </c>
      <c r="G974" s="46" t="s">
        <v>3909</v>
      </c>
      <c r="H974" s="46" t="s">
        <v>3910</v>
      </c>
      <c r="I974" t="s">
        <v>63</v>
      </c>
    </row>
    <row r="975" spans="1:9" ht="12" customHeight="1">
      <c r="A975" s="46" t="s">
        <v>43</v>
      </c>
      <c r="B975" s="46" t="s">
        <v>80</v>
      </c>
      <c r="C975" s="46" t="s">
        <v>82</v>
      </c>
      <c r="D975" s="46" t="s">
        <v>80</v>
      </c>
      <c r="E975" s="46" t="s">
        <v>82</v>
      </c>
      <c r="F975" s="46" t="s">
        <v>3911</v>
      </c>
      <c r="G975" s="46" t="s">
        <v>3912</v>
      </c>
      <c r="H975" s="46" t="s">
        <v>3913</v>
      </c>
      <c r="I975" t="s">
        <v>668</v>
      </c>
    </row>
    <row r="976" spans="1:9" ht="12" customHeight="1">
      <c r="A976" s="46" t="s">
        <v>43</v>
      </c>
      <c r="B976" s="46" t="s">
        <v>80</v>
      </c>
      <c r="C976" s="46" t="s">
        <v>82</v>
      </c>
      <c r="D976" s="46" t="s">
        <v>80</v>
      </c>
      <c r="E976" s="46" t="s">
        <v>82</v>
      </c>
      <c r="F976" s="46" t="s">
        <v>3914</v>
      </c>
      <c r="G976" s="46" t="s">
        <v>3915</v>
      </c>
      <c r="H976" s="46" t="s">
        <v>3916</v>
      </c>
      <c r="I976" t="s">
        <v>668</v>
      </c>
    </row>
    <row r="977" spans="1:9" ht="12" customHeight="1">
      <c r="A977" s="46" t="s">
        <v>43</v>
      </c>
      <c r="B977" s="46" t="s">
        <v>80</v>
      </c>
      <c r="C977" s="46" t="s">
        <v>82</v>
      </c>
      <c r="D977" s="46" t="s">
        <v>80</v>
      </c>
      <c r="E977" s="46" t="s">
        <v>82</v>
      </c>
      <c r="F977" s="46" t="s">
        <v>3917</v>
      </c>
      <c r="G977" s="46" t="s">
        <v>3918</v>
      </c>
      <c r="H977" s="46" t="s">
        <v>3919</v>
      </c>
      <c r="I977" t="s">
        <v>668</v>
      </c>
    </row>
    <row r="978" spans="1:9" ht="12" customHeight="1">
      <c r="A978" s="46" t="s">
        <v>43</v>
      </c>
      <c r="B978" s="46" t="s">
        <v>500</v>
      </c>
      <c r="C978" s="46" t="s">
        <v>501</v>
      </c>
      <c r="D978" s="46" t="s">
        <v>502</v>
      </c>
      <c r="E978" s="46" t="s">
        <v>503</v>
      </c>
      <c r="F978" s="46" t="s">
        <v>3920</v>
      </c>
      <c r="G978" s="46" t="s">
        <v>3921</v>
      </c>
      <c r="H978" s="46" t="s">
        <v>3922</v>
      </c>
      <c r="I978" t="s">
        <v>507</v>
      </c>
    </row>
    <row r="979" spans="1:9" ht="12" customHeight="1">
      <c r="A979" s="46" t="s">
        <v>43</v>
      </c>
      <c r="B979" s="46" t="s">
        <v>80</v>
      </c>
      <c r="C979" s="46" t="s">
        <v>82</v>
      </c>
      <c r="D979" s="46" t="s">
        <v>80</v>
      </c>
      <c r="E979" s="46" t="s">
        <v>82</v>
      </c>
      <c r="F979" s="46" t="s">
        <v>3923</v>
      </c>
      <c r="G979" s="46" t="s">
        <v>3924</v>
      </c>
      <c r="H979" s="46" t="s">
        <v>3925</v>
      </c>
      <c r="I979" t="s">
        <v>440</v>
      </c>
    </row>
    <row r="980" spans="1:9" ht="12" customHeight="1">
      <c r="A980" s="46" t="s">
        <v>43</v>
      </c>
      <c r="B980" s="46" t="s">
        <v>80</v>
      </c>
      <c r="C980" s="46" t="s">
        <v>82</v>
      </c>
      <c r="D980" s="46" t="s">
        <v>80</v>
      </c>
      <c r="E980" s="46" t="s">
        <v>82</v>
      </c>
      <c r="F980" s="46" t="s">
        <v>3926</v>
      </c>
      <c r="G980" s="46" t="s">
        <v>3927</v>
      </c>
      <c r="H980" s="46" t="s">
        <v>3928</v>
      </c>
      <c r="I980" t="s">
        <v>733</v>
      </c>
    </row>
    <row r="981" spans="1:9" ht="12" customHeight="1">
      <c r="A981" s="46" t="s">
        <v>43</v>
      </c>
      <c r="B981" s="46" t="s">
        <v>80</v>
      </c>
      <c r="C981" s="46" t="s">
        <v>82</v>
      </c>
      <c r="D981" s="46" t="s">
        <v>80</v>
      </c>
      <c r="E981" s="46" t="s">
        <v>82</v>
      </c>
      <c r="F981" s="46" t="s">
        <v>3929</v>
      </c>
      <c r="G981" s="46" t="s">
        <v>3930</v>
      </c>
      <c r="H981" s="46" t="s">
        <v>3931</v>
      </c>
      <c r="I981" t="s">
        <v>714</v>
      </c>
    </row>
    <row r="982" spans="1:9" ht="12" customHeight="1">
      <c r="A982" s="46" t="s">
        <v>43</v>
      </c>
      <c r="B982" s="46" t="s">
        <v>449</v>
      </c>
      <c r="C982" s="46" t="s">
        <v>449</v>
      </c>
      <c r="D982" s="46" t="s">
        <v>449</v>
      </c>
      <c r="E982" s="46" t="s">
        <v>449</v>
      </c>
      <c r="F982" s="46" t="s">
        <v>3932</v>
      </c>
      <c r="G982" s="46" t="s">
        <v>3933</v>
      </c>
      <c r="H982" s="46" t="s">
        <v>3934</v>
      </c>
      <c r="I982" t="s">
        <v>3935</v>
      </c>
    </row>
    <row r="983" spans="1:9" ht="12" customHeight="1">
      <c r="A983" s="46" t="s">
        <v>43</v>
      </c>
      <c r="B983" s="46" t="s">
        <v>80</v>
      </c>
      <c r="C983" s="46" t="s">
        <v>82</v>
      </c>
      <c r="D983" s="46" t="s">
        <v>80</v>
      </c>
      <c r="E983" s="46" t="s">
        <v>82</v>
      </c>
      <c r="F983" s="46" t="s">
        <v>3936</v>
      </c>
      <c r="G983" s="46" t="s">
        <v>3937</v>
      </c>
      <c r="H983" s="46" t="s">
        <v>3938</v>
      </c>
      <c r="I983" t="s">
        <v>714</v>
      </c>
    </row>
    <row r="984" spans="1:9" ht="12" customHeight="1">
      <c r="A984" s="46" t="s">
        <v>43</v>
      </c>
      <c r="B984" s="46" t="s">
        <v>80</v>
      </c>
      <c r="C984" s="46" t="s">
        <v>82</v>
      </c>
      <c r="D984" s="46" t="s">
        <v>80</v>
      </c>
      <c r="E984" s="46" t="s">
        <v>82</v>
      </c>
      <c r="F984" s="46" t="s">
        <v>3939</v>
      </c>
      <c r="G984" s="46" t="s">
        <v>3940</v>
      </c>
      <c r="H984" s="46" t="s">
        <v>3941</v>
      </c>
      <c r="I984" t="s">
        <v>733</v>
      </c>
    </row>
    <row r="985" spans="1:9" ht="12" customHeight="1">
      <c r="A985" s="46" t="s">
        <v>43</v>
      </c>
      <c r="B985" s="46" t="s">
        <v>80</v>
      </c>
      <c r="C985" s="46" t="s">
        <v>82</v>
      </c>
      <c r="D985" s="46" t="s">
        <v>80</v>
      </c>
      <c r="E985" s="46" t="s">
        <v>82</v>
      </c>
      <c r="F985" s="46" t="s">
        <v>3942</v>
      </c>
      <c r="G985" s="46" t="s">
        <v>3943</v>
      </c>
      <c r="H985" s="46" t="s">
        <v>3944</v>
      </c>
      <c r="I985" t="s">
        <v>618</v>
      </c>
    </row>
    <row r="986" spans="1:9" ht="12" customHeight="1">
      <c r="A986" s="46" t="s">
        <v>43</v>
      </c>
      <c r="B986" s="46" t="s">
        <v>508</v>
      </c>
      <c r="C986" s="46" t="s">
        <v>509</v>
      </c>
      <c r="D986" s="46" t="s">
        <v>751</v>
      </c>
      <c r="E986" s="46" t="s">
        <v>752</v>
      </c>
      <c r="F986" s="46" t="s">
        <v>3945</v>
      </c>
      <c r="G986" s="46" t="s">
        <v>3946</v>
      </c>
      <c r="H986" s="46" t="s">
        <v>3947</v>
      </c>
      <c r="I986" t="s">
        <v>515</v>
      </c>
    </row>
    <row r="987" spans="1:9" ht="12" customHeight="1">
      <c r="A987" s="46" t="s">
        <v>43</v>
      </c>
      <c r="B987" s="46" t="s">
        <v>475</v>
      </c>
      <c r="C987" s="46" t="s">
        <v>476</v>
      </c>
      <c r="D987" s="46" t="s">
        <v>475</v>
      </c>
      <c r="E987" s="46" t="s">
        <v>476</v>
      </c>
      <c r="F987" s="46" t="s">
        <v>3948</v>
      </c>
      <c r="G987" s="46" t="s">
        <v>3949</v>
      </c>
      <c r="H987" s="46" t="s">
        <v>3950</v>
      </c>
      <c r="I987" t="s">
        <v>426</v>
      </c>
    </row>
    <row r="988" spans="1:9" ht="12" customHeight="1">
      <c r="A988" s="46" t="s">
        <v>43</v>
      </c>
      <c r="B988" s="46" t="s">
        <v>1075</v>
      </c>
      <c r="C988" s="46" t="s">
        <v>1076</v>
      </c>
      <c r="D988" s="46" t="s">
        <v>1077</v>
      </c>
      <c r="E988" s="46" t="s">
        <v>1078</v>
      </c>
      <c r="F988" s="46" t="s">
        <v>3951</v>
      </c>
      <c r="G988" s="46" t="s">
        <v>3952</v>
      </c>
      <c r="H988" s="46" t="s">
        <v>3953</v>
      </c>
      <c r="I988" t="s">
        <v>1082</v>
      </c>
    </row>
    <row r="989" spans="1:9" ht="12" customHeight="1">
      <c r="A989" s="46" t="s">
        <v>43</v>
      </c>
      <c r="B989" s="46" t="s">
        <v>449</v>
      </c>
      <c r="C989" s="46" t="s">
        <v>449</v>
      </c>
      <c r="D989" s="46" t="s">
        <v>449</v>
      </c>
      <c r="E989" s="46" t="s">
        <v>449</v>
      </c>
      <c r="F989" s="46" t="s">
        <v>3954</v>
      </c>
      <c r="G989" s="46" t="s">
        <v>3955</v>
      </c>
      <c r="H989" s="46" t="s">
        <v>3956</v>
      </c>
      <c r="I989" t="s">
        <v>2424</v>
      </c>
    </row>
    <row r="990" spans="1:9" ht="12" customHeight="1">
      <c r="A990" s="46" t="s">
        <v>43</v>
      </c>
      <c r="B990" s="46" t="s">
        <v>80</v>
      </c>
      <c r="C990" s="46" t="s">
        <v>82</v>
      </c>
      <c r="D990" s="46" t="s">
        <v>80</v>
      </c>
      <c r="E990" s="46" t="s">
        <v>82</v>
      </c>
      <c r="F990" s="46" t="s">
        <v>3957</v>
      </c>
      <c r="G990" s="46" t="s">
        <v>3958</v>
      </c>
      <c r="H990" s="46" t="s">
        <v>3959</v>
      </c>
      <c r="I990" t="s">
        <v>63</v>
      </c>
    </row>
    <row r="991" spans="1:9" ht="12" customHeight="1">
      <c r="A991" s="46" t="s">
        <v>43</v>
      </c>
      <c r="B991" s="46" t="s">
        <v>80</v>
      </c>
      <c r="C991" s="46" t="s">
        <v>82</v>
      </c>
      <c r="D991" s="46" t="s">
        <v>80</v>
      </c>
      <c r="E991" s="46" t="s">
        <v>82</v>
      </c>
      <c r="F991" s="46" t="s">
        <v>3960</v>
      </c>
      <c r="G991" s="46" t="s">
        <v>3961</v>
      </c>
      <c r="H991" s="46" t="s">
        <v>3962</v>
      </c>
      <c r="I991" t="s">
        <v>2479</v>
      </c>
    </row>
    <row r="992" spans="1:9" ht="12" customHeight="1">
      <c r="A992" s="46" t="s">
        <v>43</v>
      </c>
      <c r="B992" s="46" t="s">
        <v>427</v>
      </c>
      <c r="C992" s="46" t="s">
        <v>428</v>
      </c>
      <c r="D992" s="46" t="s">
        <v>567</v>
      </c>
      <c r="E992" s="46" t="s">
        <v>568</v>
      </c>
      <c r="F992" s="46" t="s">
        <v>3963</v>
      </c>
      <c r="G992" s="46" t="s">
        <v>3964</v>
      </c>
      <c r="H992" s="46" t="s">
        <v>3965</v>
      </c>
      <c r="I992" t="s">
        <v>434</v>
      </c>
    </row>
    <row r="993" spans="1:9" ht="12" customHeight="1">
      <c r="A993" s="46" t="s">
        <v>43</v>
      </c>
      <c r="B993" s="46" t="s">
        <v>1086</v>
      </c>
      <c r="C993" s="46" t="s">
        <v>1087</v>
      </c>
      <c r="D993" s="46" t="s">
        <v>1088</v>
      </c>
      <c r="E993" s="46" t="s">
        <v>1089</v>
      </c>
      <c r="F993" s="46" t="s">
        <v>3966</v>
      </c>
      <c r="G993" s="46" t="s">
        <v>3967</v>
      </c>
      <c r="H993" s="46" t="s">
        <v>3968</v>
      </c>
      <c r="I993" t="s">
        <v>1093</v>
      </c>
    </row>
    <row r="994" spans="1:9" ht="12" customHeight="1">
      <c r="A994" s="46" t="s">
        <v>43</v>
      </c>
      <c r="B994" s="46" t="s">
        <v>546</v>
      </c>
      <c r="C994" s="46" t="s">
        <v>547</v>
      </c>
      <c r="D994" s="46" t="s">
        <v>1295</v>
      </c>
      <c r="E994" s="46" t="s">
        <v>1296</v>
      </c>
      <c r="F994" s="46" t="s">
        <v>3969</v>
      </c>
      <c r="G994" s="46" t="s">
        <v>3970</v>
      </c>
      <c r="H994" s="46" t="s">
        <v>3971</v>
      </c>
      <c r="I994" t="s">
        <v>553</v>
      </c>
    </row>
    <row r="995" spans="1:9" ht="12" customHeight="1">
      <c r="A995" s="46" t="s">
        <v>43</v>
      </c>
      <c r="B995" s="46" t="s">
        <v>80</v>
      </c>
      <c r="C995" s="46" t="s">
        <v>82</v>
      </c>
      <c r="D995" s="46" t="s">
        <v>80</v>
      </c>
      <c r="E995" s="46" t="s">
        <v>82</v>
      </c>
      <c r="F995" s="46" t="s">
        <v>3972</v>
      </c>
      <c r="G995" s="46" t="s">
        <v>3973</v>
      </c>
      <c r="H995" s="46" t="s">
        <v>3974</v>
      </c>
      <c r="I995" t="s">
        <v>63</v>
      </c>
    </row>
    <row r="996" spans="1:9" ht="12" customHeight="1">
      <c r="A996" s="46" t="s">
        <v>43</v>
      </c>
      <c r="B996" s="46" t="s">
        <v>559</v>
      </c>
      <c r="C996" s="46" t="s">
        <v>560</v>
      </c>
      <c r="D996" s="46" t="s">
        <v>561</v>
      </c>
      <c r="E996" s="46" t="s">
        <v>562</v>
      </c>
      <c r="F996" s="46" t="s">
        <v>3975</v>
      </c>
      <c r="G996" s="46" t="s">
        <v>3976</v>
      </c>
      <c r="H996" s="46" t="s">
        <v>3977</v>
      </c>
      <c r="I996" t="s">
        <v>733</v>
      </c>
    </row>
    <row r="997" spans="1:9" ht="12" customHeight="1">
      <c r="A997" s="46" t="s">
        <v>43</v>
      </c>
      <c r="B997" s="46" t="s">
        <v>475</v>
      </c>
      <c r="C997" s="46" t="s">
        <v>476</v>
      </c>
      <c r="D997" s="46" t="s">
        <v>475</v>
      </c>
      <c r="E997" s="46" t="s">
        <v>476</v>
      </c>
      <c r="F997" s="46" t="s">
        <v>3978</v>
      </c>
      <c r="G997" s="46" t="s">
        <v>3976</v>
      </c>
      <c r="H997" s="46" t="s">
        <v>3979</v>
      </c>
      <c r="I997" t="s">
        <v>480</v>
      </c>
    </row>
    <row r="998" spans="1:9" ht="12" customHeight="1">
      <c r="A998" s="46" t="s">
        <v>43</v>
      </c>
      <c r="B998" s="46" t="s">
        <v>80</v>
      </c>
      <c r="C998" s="46" t="s">
        <v>82</v>
      </c>
      <c r="D998" s="46" t="s">
        <v>80</v>
      </c>
      <c r="E998" s="46" t="s">
        <v>82</v>
      </c>
      <c r="F998" s="46" t="s">
        <v>3980</v>
      </c>
      <c r="G998" s="46" t="s">
        <v>3981</v>
      </c>
      <c r="H998" s="46" t="s">
        <v>3982</v>
      </c>
      <c r="I998" t="s">
        <v>733</v>
      </c>
    </row>
    <row r="999" spans="1:9" ht="12" customHeight="1">
      <c r="A999" s="46" t="s">
        <v>43</v>
      </c>
      <c r="B999" s="46" t="s">
        <v>80</v>
      </c>
      <c r="C999" s="46" t="s">
        <v>82</v>
      </c>
      <c r="D999" s="46" t="s">
        <v>80</v>
      </c>
      <c r="E999" s="46" t="s">
        <v>82</v>
      </c>
      <c r="F999" s="46" t="s">
        <v>3983</v>
      </c>
      <c r="G999" s="46" t="s">
        <v>3984</v>
      </c>
      <c r="H999" s="46" t="s">
        <v>3985</v>
      </c>
      <c r="I999" t="s">
        <v>440</v>
      </c>
    </row>
    <row r="1000" spans="1:9" ht="12" customHeight="1">
      <c r="A1000" s="46" t="s">
        <v>43</v>
      </c>
      <c r="B1000" s="46" t="s">
        <v>80</v>
      </c>
      <c r="C1000" s="46" t="s">
        <v>82</v>
      </c>
      <c r="D1000" s="46" t="s">
        <v>80</v>
      </c>
      <c r="E1000" s="46" t="s">
        <v>82</v>
      </c>
      <c r="F1000" s="46" t="s">
        <v>3986</v>
      </c>
      <c r="G1000" s="46" t="s">
        <v>3984</v>
      </c>
      <c r="H1000" s="46" t="s">
        <v>3987</v>
      </c>
      <c r="I1000" t="s">
        <v>440</v>
      </c>
    </row>
    <row r="1001" spans="1:9" ht="12" customHeight="1">
      <c r="A1001" s="46" t="s">
        <v>43</v>
      </c>
      <c r="B1001" s="46" t="s">
        <v>475</v>
      </c>
      <c r="C1001" s="46" t="s">
        <v>476</v>
      </c>
      <c r="D1001" s="46" t="s">
        <v>475</v>
      </c>
      <c r="E1001" s="46" t="s">
        <v>476</v>
      </c>
      <c r="F1001" s="46" t="s">
        <v>3988</v>
      </c>
      <c r="G1001" s="46" t="s">
        <v>3989</v>
      </c>
      <c r="H1001" s="46" t="s">
        <v>3990</v>
      </c>
      <c r="I1001" t="s">
        <v>480</v>
      </c>
    </row>
    <row r="1002" spans="1:9" ht="12" customHeight="1">
      <c r="A1002" s="46" t="s">
        <v>43</v>
      </c>
      <c r="B1002" s="46" t="s">
        <v>1035</v>
      </c>
      <c r="C1002" s="46" t="s">
        <v>1036</v>
      </c>
      <c r="D1002" s="46" t="s">
        <v>1037</v>
      </c>
      <c r="E1002" s="46" t="s">
        <v>1038</v>
      </c>
      <c r="F1002" s="46" t="s">
        <v>3991</v>
      </c>
      <c r="G1002" s="46" t="s">
        <v>3992</v>
      </c>
      <c r="H1002" s="46" t="s">
        <v>3993</v>
      </c>
      <c r="I1002" t="s">
        <v>1042</v>
      </c>
    </row>
    <row r="1003" spans="1:9" ht="12" customHeight="1">
      <c r="A1003" s="46" t="s">
        <v>43</v>
      </c>
      <c r="B1003" s="46" t="s">
        <v>449</v>
      </c>
      <c r="C1003" s="46" t="s">
        <v>449</v>
      </c>
      <c r="D1003" s="46" t="s">
        <v>449</v>
      </c>
      <c r="E1003" s="46" t="s">
        <v>449</v>
      </c>
      <c r="F1003" s="46" t="s">
        <v>3994</v>
      </c>
      <c r="G1003" s="46" t="s">
        <v>3995</v>
      </c>
      <c r="H1003" s="46" t="s">
        <v>3996</v>
      </c>
      <c r="I1003" t="s">
        <v>3997</v>
      </c>
    </row>
    <row r="1004" spans="1:9" ht="12" customHeight="1">
      <c r="A1004" s="46" t="s">
        <v>43</v>
      </c>
      <c r="B1004" s="46" t="s">
        <v>80</v>
      </c>
      <c r="C1004" s="46" t="s">
        <v>82</v>
      </c>
      <c r="D1004" s="46" t="s">
        <v>80</v>
      </c>
      <c r="E1004" s="46" t="s">
        <v>82</v>
      </c>
      <c r="F1004" s="46" t="s">
        <v>3998</v>
      </c>
      <c r="G1004" s="46" t="s">
        <v>3999</v>
      </c>
      <c r="H1004" s="46" t="s">
        <v>4000</v>
      </c>
      <c r="I1004" t="s">
        <v>714</v>
      </c>
    </row>
    <row r="1005" spans="1:9" ht="12" customHeight="1">
      <c r="A1005" s="46" t="s">
        <v>43</v>
      </c>
      <c r="B1005" s="46" t="s">
        <v>80</v>
      </c>
      <c r="C1005" s="46" t="s">
        <v>82</v>
      </c>
      <c r="D1005" s="46" t="s">
        <v>80</v>
      </c>
      <c r="E1005" s="46" t="s">
        <v>82</v>
      </c>
      <c r="F1005" s="46" t="s">
        <v>4001</v>
      </c>
      <c r="G1005" s="46" t="s">
        <v>4002</v>
      </c>
      <c r="H1005" s="46" t="s">
        <v>4003</v>
      </c>
      <c r="I1005" t="s">
        <v>714</v>
      </c>
    </row>
    <row r="1006" spans="1:9" ht="12" customHeight="1">
      <c r="A1006" s="46" t="s">
        <v>43</v>
      </c>
      <c r="B1006" s="46" t="s">
        <v>80</v>
      </c>
      <c r="C1006" s="46" t="s">
        <v>82</v>
      </c>
      <c r="D1006" s="46" t="s">
        <v>80</v>
      </c>
      <c r="E1006" s="46" t="s">
        <v>82</v>
      </c>
      <c r="F1006" s="46" t="s">
        <v>4004</v>
      </c>
      <c r="G1006" s="46" t="s">
        <v>4005</v>
      </c>
      <c r="H1006" s="46" t="s">
        <v>4006</v>
      </c>
      <c r="I1006" t="s">
        <v>714</v>
      </c>
    </row>
    <row r="1007" spans="1:9" ht="12" customHeight="1">
      <c r="A1007" s="46" t="s">
        <v>43</v>
      </c>
      <c r="B1007" s="46" t="s">
        <v>1086</v>
      </c>
      <c r="C1007" s="46" t="s">
        <v>1087</v>
      </c>
      <c r="D1007" s="46" t="s">
        <v>1088</v>
      </c>
      <c r="E1007" s="46" t="s">
        <v>1089</v>
      </c>
      <c r="F1007" s="46" t="s">
        <v>4007</v>
      </c>
      <c r="G1007" s="46" t="s">
        <v>4008</v>
      </c>
      <c r="H1007" s="46" t="s">
        <v>4009</v>
      </c>
      <c r="I1007" t="s">
        <v>1093</v>
      </c>
    </row>
    <row r="1008" spans="1:9" ht="12" customHeight="1">
      <c r="A1008" s="46" t="s">
        <v>43</v>
      </c>
      <c r="B1008" s="46" t="s">
        <v>80</v>
      </c>
      <c r="C1008" s="46" t="s">
        <v>82</v>
      </c>
      <c r="D1008" s="46" t="s">
        <v>80</v>
      </c>
      <c r="E1008" s="46" t="s">
        <v>82</v>
      </c>
      <c r="F1008" s="46" t="s">
        <v>4010</v>
      </c>
      <c r="G1008" s="46" t="s">
        <v>4011</v>
      </c>
      <c r="H1008" s="46" t="s">
        <v>4012</v>
      </c>
      <c r="I1008" t="s">
        <v>714</v>
      </c>
    </row>
    <row r="1009" spans="1:9" ht="12" customHeight="1">
      <c r="A1009" s="46" t="s">
        <v>43</v>
      </c>
      <c r="B1009" s="46" t="s">
        <v>427</v>
      </c>
      <c r="C1009" s="46" t="s">
        <v>428</v>
      </c>
      <c r="D1009" s="46" t="s">
        <v>883</v>
      </c>
      <c r="E1009" s="46" t="s">
        <v>884</v>
      </c>
      <c r="F1009" s="46" t="s">
        <v>4013</v>
      </c>
      <c r="G1009" s="46" t="s">
        <v>4014</v>
      </c>
      <c r="H1009" s="46" t="s">
        <v>4015</v>
      </c>
      <c r="I1009" t="s">
        <v>440</v>
      </c>
    </row>
    <row r="1010" spans="1:9" ht="12" customHeight="1">
      <c r="A1010" s="46" t="s">
        <v>43</v>
      </c>
      <c r="B1010" s="46" t="s">
        <v>80</v>
      </c>
      <c r="C1010" s="46" t="s">
        <v>82</v>
      </c>
      <c r="D1010" s="46" t="s">
        <v>80</v>
      </c>
      <c r="E1010" s="46" t="s">
        <v>82</v>
      </c>
      <c r="F1010" s="46" t="s">
        <v>4016</v>
      </c>
      <c r="G1010" s="46" t="s">
        <v>4017</v>
      </c>
      <c r="H1010" s="46" t="s">
        <v>4018</v>
      </c>
      <c r="I1010" t="s">
        <v>440</v>
      </c>
    </row>
    <row r="1011" spans="1:9" ht="12" customHeight="1">
      <c r="A1011" s="46" t="s">
        <v>43</v>
      </c>
      <c r="B1011" s="46" t="s">
        <v>80</v>
      </c>
      <c r="C1011" s="46" t="s">
        <v>82</v>
      </c>
      <c r="D1011" s="46" t="s">
        <v>80</v>
      </c>
      <c r="E1011" s="46" t="s">
        <v>82</v>
      </c>
      <c r="F1011" s="46" t="s">
        <v>4019</v>
      </c>
      <c r="G1011" s="46" t="s">
        <v>4020</v>
      </c>
      <c r="H1011" s="46" t="s">
        <v>4021</v>
      </c>
      <c r="I1011" t="s">
        <v>714</v>
      </c>
    </row>
    <row r="1012" spans="1:9" ht="12" customHeight="1">
      <c r="A1012" s="46" t="s">
        <v>43</v>
      </c>
      <c r="B1012" s="46" t="s">
        <v>80</v>
      </c>
      <c r="C1012" s="46" t="s">
        <v>82</v>
      </c>
      <c r="D1012" s="46" t="s">
        <v>80</v>
      </c>
      <c r="E1012" s="46" t="s">
        <v>82</v>
      </c>
      <c r="F1012" s="46" t="s">
        <v>4022</v>
      </c>
      <c r="G1012" s="46" t="s">
        <v>4023</v>
      </c>
      <c r="H1012" s="46" t="s">
        <v>4024</v>
      </c>
      <c r="I1012" t="s">
        <v>440</v>
      </c>
    </row>
    <row r="1013" spans="1:9" ht="12" customHeight="1">
      <c r="A1013" s="46" t="s">
        <v>43</v>
      </c>
      <c r="B1013" s="46" t="s">
        <v>80</v>
      </c>
      <c r="C1013" s="46" t="s">
        <v>82</v>
      </c>
      <c r="D1013" s="46" t="s">
        <v>80</v>
      </c>
      <c r="E1013" s="46" t="s">
        <v>82</v>
      </c>
      <c r="F1013" s="46" t="s">
        <v>4025</v>
      </c>
      <c r="G1013" s="46" t="s">
        <v>4026</v>
      </c>
      <c r="H1013" s="46" t="s">
        <v>4027</v>
      </c>
      <c r="I1013" t="s">
        <v>420</v>
      </c>
    </row>
    <row r="1014" spans="1:9" ht="12" customHeight="1">
      <c r="A1014" s="46" t="s">
        <v>43</v>
      </c>
      <c r="B1014" s="46" t="s">
        <v>80</v>
      </c>
      <c r="C1014" s="46" t="s">
        <v>82</v>
      </c>
      <c r="D1014" s="46" t="s">
        <v>80</v>
      </c>
      <c r="E1014" s="46" t="s">
        <v>82</v>
      </c>
      <c r="F1014" s="46" t="s">
        <v>4028</v>
      </c>
      <c r="G1014" s="46" t="s">
        <v>4029</v>
      </c>
      <c r="H1014" s="46" t="s">
        <v>4030</v>
      </c>
      <c r="I1014" t="s">
        <v>4031</v>
      </c>
    </row>
    <row r="1015" spans="1:9" ht="12" customHeight="1">
      <c r="A1015" s="46" t="s">
        <v>43</v>
      </c>
      <c r="B1015" s="46" t="s">
        <v>80</v>
      </c>
      <c r="C1015" s="46" t="s">
        <v>82</v>
      </c>
      <c r="D1015" s="46" t="s">
        <v>80</v>
      </c>
      <c r="E1015" s="46" t="s">
        <v>82</v>
      </c>
      <c r="F1015" s="46" t="s">
        <v>4032</v>
      </c>
      <c r="G1015" s="46" t="s">
        <v>4033</v>
      </c>
      <c r="H1015" s="46" t="s">
        <v>4034</v>
      </c>
      <c r="I1015" t="s">
        <v>714</v>
      </c>
    </row>
    <row r="1016" spans="1:9" ht="12" customHeight="1">
      <c r="A1016" s="46" t="s">
        <v>43</v>
      </c>
      <c r="B1016" s="46" t="s">
        <v>80</v>
      </c>
      <c r="C1016" s="46" t="s">
        <v>82</v>
      </c>
      <c r="D1016" s="46" t="s">
        <v>80</v>
      </c>
      <c r="E1016" s="46" t="s">
        <v>82</v>
      </c>
      <c r="F1016" s="46" t="s">
        <v>4035</v>
      </c>
      <c r="G1016" s="46" t="s">
        <v>4036</v>
      </c>
      <c r="H1016" s="46" t="s">
        <v>4037</v>
      </c>
      <c r="I1016" t="s">
        <v>622</v>
      </c>
    </row>
    <row r="1017" spans="1:9" ht="12" customHeight="1">
      <c r="A1017" s="46" t="s">
        <v>43</v>
      </c>
      <c r="B1017" s="46" t="s">
        <v>80</v>
      </c>
      <c r="C1017" s="46" t="s">
        <v>82</v>
      </c>
      <c r="D1017" s="46" t="s">
        <v>80</v>
      </c>
      <c r="E1017" s="46" t="s">
        <v>82</v>
      </c>
      <c r="F1017" s="46" t="s">
        <v>4038</v>
      </c>
      <c r="G1017" s="46" t="s">
        <v>4039</v>
      </c>
      <c r="H1017" s="46" t="s">
        <v>4040</v>
      </c>
      <c r="I1017" t="s">
        <v>622</v>
      </c>
    </row>
    <row r="1018" spans="1:9" ht="12" customHeight="1">
      <c r="A1018" s="46" t="s">
        <v>43</v>
      </c>
      <c r="B1018" s="46" t="s">
        <v>868</v>
      </c>
      <c r="C1018" s="46" t="s">
        <v>869</v>
      </c>
      <c r="D1018" s="46" t="s">
        <v>870</v>
      </c>
      <c r="E1018" s="46" t="s">
        <v>871</v>
      </c>
      <c r="F1018" s="46" t="s">
        <v>4041</v>
      </c>
      <c r="G1018" s="46" t="s">
        <v>4042</v>
      </c>
      <c r="H1018" s="46" t="s">
        <v>4043</v>
      </c>
      <c r="I1018" t="s">
        <v>875</v>
      </c>
    </row>
    <row r="1019" spans="1:9" ht="12" customHeight="1">
      <c r="A1019" s="46" t="s">
        <v>43</v>
      </c>
      <c r="B1019" s="46" t="s">
        <v>868</v>
      </c>
      <c r="C1019" s="46" t="s">
        <v>869</v>
      </c>
      <c r="D1019" s="46" t="s">
        <v>870</v>
      </c>
      <c r="E1019" s="46" t="s">
        <v>871</v>
      </c>
      <c r="F1019" s="46" t="s">
        <v>4044</v>
      </c>
      <c r="G1019" s="46" t="s">
        <v>4045</v>
      </c>
      <c r="H1019" s="46" t="s">
        <v>4046</v>
      </c>
      <c r="I1019" t="s">
        <v>875</v>
      </c>
    </row>
    <row r="1020" spans="1:9" ht="12" customHeight="1">
      <c r="A1020" s="46" t="s">
        <v>43</v>
      </c>
      <c r="B1020" s="46" t="s">
        <v>427</v>
      </c>
      <c r="C1020" s="46" t="s">
        <v>428</v>
      </c>
      <c r="D1020" s="46" t="s">
        <v>2145</v>
      </c>
      <c r="E1020" s="46" t="s">
        <v>2146</v>
      </c>
      <c r="F1020" s="46" t="s">
        <v>4047</v>
      </c>
      <c r="G1020" s="46" t="s">
        <v>4048</v>
      </c>
      <c r="H1020" s="46" t="s">
        <v>4049</v>
      </c>
      <c r="I1020" t="s">
        <v>63</v>
      </c>
    </row>
    <row r="1021" spans="1:9" ht="12" customHeight="1">
      <c r="A1021" s="46" t="s">
        <v>43</v>
      </c>
      <c r="B1021" s="46" t="s">
        <v>80</v>
      </c>
      <c r="C1021" s="46" t="s">
        <v>82</v>
      </c>
      <c r="D1021" s="46" t="s">
        <v>80</v>
      </c>
      <c r="E1021" s="46" t="s">
        <v>82</v>
      </c>
      <c r="F1021" s="46" t="s">
        <v>4050</v>
      </c>
      <c r="G1021" s="46" t="s">
        <v>4051</v>
      </c>
      <c r="H1021" s="46" t="s">
        <v>4052</v>
      </c>
      <c r="I1021" t="s">
        <v>714</v>
      </c>
    </row>
    <row r="1022" spans="1:9" ht="12" customHeight="1">
      <c r="A1022" s="46" t="s">
        <v>43</v>
      </c>
      <c r="B1022" s="46" t="s">
        <v>1035</v>
      </c>
      <c r="C1022" s="46" t="s">
        <v>1036</v>
      </c>
      <c r="D1022" s="46" t="s">
        <v>1877</v>
      </c>
      <c r="E1022" s="46" t="s">
        <v>1878</v>
      </c>
      <c r="F1022" s="46" t="s">
        <v>4053</v>
      </c>
      <c r="G1022" s="46" t="s">
        <v>4054</v>
      </c>
      <c r="H1022" s="46" t="s">
        <v>4055</v>
      </c>
      <c r="I1022" t="s">
        <v>1042</v>
      </c>
    </row>
    <row r="1023" spans="1:9" ht="12" customHeight="1">
      <c r="A1023" s="46" t="s">
        <v>43</v>
      </c>
      <c r="B1023" s="46" t="s">
        <v>80</v>
      </c>
      <c r="C1023" s="46" t="s">
        <v>82</v>
      </c>
      <c r="D1023" s="46" t="s">
        <v>80</v>
      </c>
      <c r="E1023" s="46" t="s">
        <v>82</v>
      </c>
      <c r="F1023" s="46" t="s">
        <v>4056</v>
      </c>
      <c r="G1023" s="46" t="s">
        <v>4057</v>
      </c>
      <c r="H1023" s="46" t="s">
        <v>4058</v>
      </c>
      <c r="I1023" t="s">
        <v>714</v>
      </c>
    </row>
    <row r="1024" spans="1:9" ht="12" customHeight="1">
      <c r="A1024" s="46" t="s">
        <v>43</v>
      </c>
      <c r="B1024" s="46" t="s">
        <v>80</v>
      </c>
      <c r="C1024" s="46" t="s">
        <v>82</v>
      </c>
      <c r="D1024" s="46" t="s">
        <v>80</v>
      </c>
      <c r="E1024" s="46" t="s">
        <v>82</v>
      </c>
      <c r="F1024" s="46" t="s">
        <v>4059</v>
      </c>
      <c r="G1024" s="46" t="s">
        <v>4060</v>
      </c>
      <c r="H1024" s="46" t="s">
        <v>4061</v>
      </c>
      <c r="I1024" t="s">
        <v>668</v>
      </c>
    </row>
    <row r="1025" spans="1:9" ht="12" customHeight="1">
      <c r="A1025" s="46" t="s">
        <v>43</v>
      </c>
      <c r="B1025" s="46" t="s">
        <v>559</v>
      </c>
      <c r="C1025" s="46" t="s">
        <v>560</v>
      </c>
      <c r="D1025" s="46" t="s">
        <v>561</v>
      </c>
      <c r="E1025" s="46" t="s">
        <v>562</v>
      </c>
      <c r="F1025" s="46" t="s">
        <v>4062</v>
      </c>
      <c r="G1025" s="46" t="s">
        <v>4063</v>
      </c>
      <c r="H1025" s="46" t="s">
        <v>4064</v>
      </c>
      <c r="I1025" t="s">
        <v>535</v>
      </c>
    </row>
    <row r="1026" spans="1:9" ht="12" customHeight="1">
      <c r="A1026" s="46" t="s">
        <v>43</v>
      </c>
      <c r="B1026" s="46" t="s">
        <v>449</v>
      </c>
      <c r="C1026" s="46" t="s">
        <v>449</v>
      </c>
      <c r="D1026" s="46" t="s">
        <v>449</v>
      </c>
      <c r="E1026" s="46" t="s">
        <v>449</v>
      </c>
      <c r="F1026" s="46" t="s">
        <v>4065</v>
      </c>
      <c r="G1026" s="46" t="s">
        <v>4066</v>
      </c>
      <c r="H1026" s="46" t="s">
        <v>4067</v>
      </c>
      <c r="I1026" t="s">
        <v>2981</v>
      </c>
    </row>
    <row r="1027" spans="1:9" ht="12" customHeight="1">
      <c r="A1027" s="46" t="s">
        <v>43</v>
      </c>
      <c r="B1027" s="46" t="s">
        <v>80</v>
      </c>
      <c r="C1027" s="46" t="s">
        <v>82</v>
      </c>
      <c r="D1027" s="46" t="s">
        <v>80</v>
      </c>
      <c r="E1027" s="46" t="s">
        <v>82</v>
      </c>
      <c r="F1027" s="46" t="s">
        <v>4068</v>
      </c>
      <c r="G1027" s="46" t="s">
        <v>4069</v>
      </c>
      <c r="H1027" s="46" t="s">
        <v>4070</v>
      </c>
      <c r="I1027" t="s">
        <v>420</v>
      </c>
    </row>
    <row r="1028" spans="1:9" ht="12" customHeight="1">
      <c r="A1028" s="46" t="s">
        <v>43</v>
      </c>
      <c r="B1028" s="46" t="s">
        <v>80</v>
      </c>
      <c r="C1028" s="46" t="s">
        <v>82</v>
      </c>
      <c r="D1028" s="46" t="s">
        <v>80</v>
      </c>
      <c r="E1028" s="46" t="s">
        <v>82</v>
      </c>
      <c r="F1028" s="46" t="s">
        <v>4071</v>
      </c>
      <c r="G1028" s="46" t="s">
        <v>4072</v>
      </c>
      <c r="H1028" s="46" t="s">
        <v>4073</v>
      </c>
      <c r="I1028" t="s">
        <v>434</v>
      </c>
    </row>
    <row r="1029" spans="1:9" ht="12" customHeight="1">
      <c r="A1029" s="46" t="s">
        <v>43</v>
      </c>
      <c r="B1029" s="46" t="s">
        <v>427</v>
      </c>
      <c r="C1029" s="46" t="s">
        <v>428</v>
      </c>
      <c r="D1029" s="46" t="s">
        <v>2259</v>
      </c>
      <c r="E1029" s="46" t="s">
        <v>2260</v>
      </c>
      <c r="F1029" s="46" t="s">
        <v>4074</v>
      </c>
      <c r="G1029" s="46" t="s">
        <v>4075</v>
      </c>
      <c r="H1029" s="46" t="s">
        <v>4076</v>
      </c>
      <c r="I1029" t="s">
        <v>434</v>
      </c>
    </row>
    <row r="1030" spans="1:9" ht="12" customHeight="1">
      <c r="A1030" s="46" t="s">
        <v>43</v>
      </c>
      <c r="B1030" s="46" t="s">
        <v>427</v>
      </c>
      <c r="C1030" s="46" t="s">
        <v>428</v>
      </c>
      <c r="D1030" s="46" t="s">
        <v>2259</v>
      </c>
      <c r="E1030" s="46" t="s">
        <v>2260</v>
      </c>
      <c r="F1030" s="46" t="s">
        <v>4077</v>
      </c>
      <c r="G1030" s="46" t="s">
        <v>4078</v>
      </c>
      <c r="H1030" s="46" t="s">
        <v>4079</v>
      </c>
      <c r="I1030" t="s">
        <v>434</v>
      </c>
    </row>
    <row r="1031" spans="1:9" ht="12" customHeight="1">
      <c r="A1031" s="46" t="s">
        <v>43</v>
      </c>
      <c r="B1031" s="46" t="s">
        <v>427</v>
      </c>
      <c r="C1031" s="46" t="s">
        <v>428</v>
      </c>
      <c r="D1031" s="46" t="s">
        <v>2083</v>
      </c>
      <c r="E1031" s="46" t="s">
        <v>2084</v>
      </c>
      <c r="F1031" s="46" t="s">
        <v>4080</v>
      </c>
      <c r="G1031" s="46" t="s">
        <v>4081</v>
      </c>
      <c r="H1031" s="46" t="s">
        <v>4082</v>
      </c>
      <c r="I1031" t="s">
        <v>434</v>
      </c>
    </row>
    <row r="1032" spans="1:9" ht="12" customHeight="1">
      <c r="A1032" s="46" t="s">
        <v>43</v>
      </c>
      <c r="B1032" s="46" t="s">
        <v>80</v>
      </c>
      <c r="C1032" s="46" t="s">
        <v>82</v>
      </c>
      <c r="D1032" s="46" t="s">
        <v>80</v>
      </c>
      <c r="E1032" s="46" t="s">
        <v>82</v>
      </c>
      <c r="F1032" s="46" t="s">
        <v>4083</v>
      </c>
      <c r="G1032" s="46" t="s">
        <v>4084</v>
      </c>
      <c r="H1032" s="46" t="s">
        <v>4085</v>
      </c>
      <c r="I1032" t="s">
        <v>618</v>
      </c>
    </row>
    <row r="1033" spans="1:9" ht="12" customHeight="1">
      <c r="A1033" s="46" t="s">
        <v>43</v>
      </c>
      <c r="B1033" s="46" t="s">
        <v>484</v>
      </c>
      <c r="C1033" s="46" t="s">
        <v>485</v>
      </c>
      <c r="D1033" s="46" t="s">
        <v>891</v>
      </c>
      <c r="E1033" s="46" t="s">
        <v>892</v>
      </c>
      <c r="F1033" s="46" t="s">
        <v>4086</v>
      </c>
      <c r="G1033" s="46" t="s">
        <v>4087</v>
      </c>
      <c r="H1033" s="46" t="s">
        <v>4088</v>
      </c>
      <c r="I1033" t="s">
        <v>618</v>
      </c>
    </row>
    <row r="1034" spans="1:9" ht="12" customHeight="1">
      <c r="A1034" s="46" t="s">
        <v>43</v>
      </c>
      <c r="B1034" s="46" t="s">
        <v>1048</v>
      </c>
      <c r="C1034" s="46" t="s">
        <v>1049</v>
      </c>
      <c r="D1034" s="46" t="s">
        <v>1048</v>
      </c>
      <c r="E1034" s="46" t="s">
        <v>1049</v>
      </c>
      <c r="F1034" s="46" t="s">
        <v>4089</v>
      </c>
      <c r="G1034" s="46" t="s">
        <v>4090</v>
      </c>
      <c r="H1034" s="46" t="s">
        <v>4091</v>
      </c>
      <c r="I1034" t="s">
        <v>434</v>
      </c>
    </row>
    <row r="1035" spans="1:9" ht="12" customHeight="1">
      <c r="A1035" s="46" t="s">
        <v>43</v>
      </c>
      <c r="B1035" s="46" t="s">
        <v>449</v>
      </c>
      <c r="C1035" s="46" t="s">
        <v>449</v>
      </c>
      <c r="D1035" s="46" t="s">
        <v>449</v>
      </c>
      <c r="E1035" s="46" t="s">
        <v>449</v>
      </c>
      <c r="F1035" s="46" t="s">
        <v>4092</v>
      </c>
      <c r="G1035" s="46" t="s">
        <v>4093</v>
      </c>
      <c r="H1035" s="46" t="s">
        <v>4094</v>
      </c>
      <c r="I1035" t="s">
        <v>2779</v>
      </c>
    </row>
    <row r="1036" spans="1:9" ht="12" customHeight="1">
      <c r="A1036" s="46" t="s">
        <v>43</v>
      </c>
      <c r="B1036" s="46" t="s">
        <v>449</v>
      </c>
      <c r="C1036" s="46" t="s">
        <v>449</v>
      </c>
      <c r="D1036" s="46" t="s">
        <v>449</v>
      </c>
      <c r="E1036" s="46" t="s">
        <v>449</v>
      </c>
      <c r="F1036" s="46" t="s">
        <v>4095</v>
      </c>
      <c r="G1036" s="46" t="s">
        <v>4096</v>
      </c>
      <c r="H1036" s="46" t="s">
        <v>4097</v>
      </c>
      <c r="I1036" t="s">
        <v>3347</v>
      </c>
    </row>
    <row r="1037" spans="1:9" ht="12" customHeight="1">
      <c r="A1037" s="46" t="s">
        <v>43</v>
      </c>
      <c r="B1037" s="46" t="s">
        <v>449</v>
      </c>
      <c r="C1037" s="46" t="s">
        <v>449</v>
      </c>
      <c r="D1037" s="46" t="s">
        <v>449</v>
      </c>
      <c r="E1037" s="46" t="s">
        <v>449</v>
      </c>
      <c r="F1037" s="46" t="s">
        <v>4098</v>
      </c>
      <c r="G1037" s="46" t="s">
        <v>4099</v>
      </c>
      <c r="H1037" s="46" t="s">
        <v>4100</v>
      </c>
      <c r="I1037" t="s">
        <v>4101</v>
      </c>
    </row>
    <row r="1038" spans="1:9" ht="12" customHeight="1">
      <c r="A1038" s="46" t="s">
        <v>43</v>
      </c>
      <c r="B1038" s="46" t="s">
        <v>80</v>
      </c>
      <c r="C1038" s="46" t="s">
        <v>82</v>
      </c>
      <c r="D1038" s="46" t="s">
        <v>80</v>
      </c>
      <c r="E1038" s="46" t="s">
        <v>82</v>
      </c>
      <c r="F1038" s="46" t="s">
        <v>4102</v>
      </c>
      <c r="G1038" s="46" t="s">
        <v>4103</v>
      </c>
      <c r="H1038" s="46" t="s">
        <v>4104</v>
      </c>
      <c r="I1038" t="s">
        <v>714</v>
      </c>
    </row>
    <row r="1039" spans="1:9" ht="12" customHeight="1">
      <c r="A1039" s="46" t="s">
        <v>43</v>
      </c>
      <c r="B1039" s="46" t="s">
        <v>80</v>
      </c>
      <c r="C1039" s="46" t="s">
        <v>82</v>
      </c>
      <c r="D1039" s="46" t="s">
        <v>80</v>
      </c>
      <c r="E1039" s="46" t="s">
        <v>82</v>
      </c>
      <c r="F1039" s="46" t="s">
        <v>4105</v>
      </c>
      <c r="G1039" s="46" t="s">
        <v>4106</v>
      </c>
      <c r="H1039" s="46" t="s">
        <v>4107</v>
      </c>
      <c r="I1039" t="s">
        <v>733</v>
      </c>
    </row>
    <row r="1040" spans="1:9" ht="12" customHeight="1">
      <c r="A1040" s="46" t="s">
        <v>43</v>
      </c>
      <c r="B1040" s="46" t="s">
        <v>427</v>
      </c>
      <c r="C1040" s="46" t="s">
        <v>428</v>
      </c>
      <c r="D1040" s="46" t="s">
        <v>567</v>
      </c>
      <c r="E1040" s="46" t="s">
        <v>568</v>
      </c>
      <c r="F1040" s="46" t="s">
        <v>4108</v>
      </c>
      <c r="G1040" s="46" t="s">
        <v>4109</v>
      </c>
      <c r="H1040" s="46" t="s">
        <v>4110</v>
      </c>
      <c r="I1040" t="s">
        <v>434</v>
      </c>
    </row>
    <row r="1041" spans="1:9" ht="12" customHeight="1">
      <c r="A1041" s="46" t="s">
        <v>43</v>
      </c>
      <c r="B1041" s="46" t="s">
        <v>703</v>
      </c>
      <c r="C1041" s="46" t="s">
        <v>704</v>
      </c>
      <c r="D1041" s="46" t="s">
        <v>705</v>
      </c>
      <c r="E1041" s="46" t="s">
        <v>706</v>
      </c>
      <c r="F1041" s="46" t="s">
        <v>4111</v>
      </c>
      <c r="G1041" s="46" t="s">
        <v>4112</v>
      </c>
      <c r="H1041" s="46" t="s">
        <v>4113</v>
      </c>
      <c r="I1041" t="s">
        <v>710</v>
      </c>
    </row>
    <row r="1042" spans="1:9" ht="12" customHeight="1">
      <c r="A1042" s="46" t="s">
        <v>43</v>
      </c>
      <c r="B1042" s="46" t="s">
        <v>475</v>
      </c>
      <c r="C1042" s="46" t="s">
        <v>476</v>
      </c>
      <c r="D1042" s="46" t="s">
        <v>475</v>
      </c>
      <c r="E1042" s="46" t="s">
        <v>476</v>
      </c>
      <c r="F1042" s="46" t="s">
        <v>4114</v>
      </c>
      <c r="G1042" s="46" t="s">
        <v>4115</v>
      </c>
      <c r="H1042" s="46" t="s">
        <v>4116</v>
      </c>
      <c r="I1042" t="s">
        <v>480</v>
      </c>
    </row>
    <row r="1043" spans="1:9" ht="12" customHeight="1">
      <c r="A1043" s="46" t="s">
        <v>43</v>
      </c>
      <c r="B1043" s="46" t="s">
        <v>80</v>
      </c>
      <c r="C1043" s="46" t="s">
        <v>82</v>
      </c>
      <c r="D1043" s="46" t="s">
        <v>80</v>
      </c>
      <c r="E1043" s="46" t="s">
        <v>82</v>
      </c>
      <c r="F1043" s="46" t="s">
        <v>4117</v>
      </c>
      <c r="G1043" s="46" t="s">
        <v>4118</v>
      </c>
      <c r="H1043" s="46" t="s">
        <v>4119</v>
      </c>
      <c r="I1043" t="s">
        <v>714</v>
      </c>
    </row>
    <row r="1044" spans="1:9" ht="12" customHeight="1">
      <c r="A1044" s="46" t="s">
        <v>43</v>
      </c>
      <c r="B1044" s="46" t="s">
        <v>427</v>
      </c>
      <c r="C1044" s="46" t="s">
        <v>428</v>
      </c>
      <c r="D1044" s="46" t="s">
        <v>2145</v>
      </c>
      <c r="E1044" s="46" t="s">
        <v>2146</v>
      </c>
      <c r="F1044" s="46" t="s">
        <v>4120</v>
      </c>
      <c r="G1044" s="46" t="s">
        <v>4121</v>
      </c>
      <c r="H1044" s="46" t="s">
        <v>4122</v>
      </c>
      <c r="I1044" t="s">
        <v>495</v>
      </c>
    </row>
    <row r="1045" spans="1:9" ht="12" customHeight="1">
      <c r="A1045" s="46" t="s">
        <v>43</v>
      </c>
      <c r="B1045" s="46" t="s">
        <v>80</v>
      </c>
      <c r="C1045" s="46" t="s">
        <v>82</v>
      </c>
      <c r="D1045" s="46" t="s">
        <v>80</v>
      </c>
      <c r="E1045" s="46" t="s">
        <v>82</v>
      </c>
      <c r="F1045" s="46" t="s">
        <v>4123</v>
      </c>
      <c r="G1045" s="46" t="s">
        <v>4124</v>
      </c>
      <c r="H1045" s="46" t="s">
        <v>4125</v>
      </c>
      <c r="I1045" t="s">
        <v>535</v>
      </c>
    </row>
    <row r="1046" spans="1:9" ht="12" customHeight="1">
      <c r="A1046" s="46" t="s">
        <v>43</v>
      </c>
      <c r="B1046" s="46" t="s">
        <v>80</v>
      </c>
      <c r="C1046" s="46" t="s">
        <v>82</v>
      </c>
      <c r="D1046" s="46" t="s">
        <v>80</v>
      </c>
      <c r="E1046" s="46" t="s">
        <v>82</v>
      </c>
      <c r="F1046" s="46" t="s">
        <v>4126</v>
      </c>
      <c r="G1046" s="46" t="s">
        <v>4127</v>
      </c>
      <c r="H1046" s="46" t="s">
        <v>4128</v>
      </c>
      <c r="I1046" t="s">
        <v>434</v>
      </c>
    </row>
    <row r="1047" spans="1:9" ht="12" customHeight="1">
      <c r="A1047" s="46" t="s">
        <v>43</v>
      </c>
      <c r="B1047" s="46" t="s">
        <v>80</v>
      </c>
      <c r="C1047" s="46" t="s">
        <v>82</v>
      </c>
      <c r="D1047" s="46" t="s">
        <v>80</v>
      </c>
      <c r="E1047" s="46" t="s">
        <v>82</v>
      </c>
      <c r="F1047" s="46" t="s">
        <v>4129</v>
      </c>
      <c r="G1047" s="46" t="s">
        <v>4130</v>
      </c>
      <c r="H1047" s="46" t="s">
        <v>4131</v>
      </c>
      <c r="I1047" t="s">
        <v>622</v>
      </c>
    </row>
    <row r="1048" spans="1:9" ht="12" customHeight="1">
      <c r="A1048" s="46" t="s">
        <v>43</v>
      </c>
      <c r="B1048" s="46" t="s">
        <v>475</v>
      </c>
      <c r="C1048" s="46" t="s">
        <v>476</v>
      </c>
      <c r="D1048" s="46" t="s">
        <v>475</v>
      </c>
      <c r="E1048" s="46" t="s">
        <v>476</v>
      </c>
      <c r="F1048" s="46" t="s">
        <v>4132</v>
      </c>
      <c r="G1048" s="46" t="s">
        <v>4133</v>
      </c>
      <c r="H1048" s="46" t="s">
        <v>4134</v>
      </c>
      <c r="I1048" t="s">
        <v>535</v>
      </c>
    </row>
    <row r="1049" spans="1:9" ht="12" customHeight="1">
      <c r="A1049" s="46" t="s">
        <v>43</v>
      </c>
      <c r="B1049" s="46" t="s">
        <v>80</v>
      </c>
      <c r="C1049" s="46" t="s">
        <v>82</v>
      </c>
      <c r="D1049" s="46" t="s">
        <v>80</v>
      </c>
      <c r="E1049" s="46" t="s">
        <v>82</v>
      </c>
      <c r="F1049" s="46" t="s">
        <v>4135</v>
      </c>
      <c r="G1049" s="46" t="s">
        <v>4136</v>
      </c>
      <c r="H1049" s="46" t="s">
        <v>4137</v>
      </c>
      <c r="I1049" t="s">
        <v>668</v>
      </c>
    </row>
    <row r="1050" spans="1:9" ht="12" customHeight="1">
      <c r="A1050" s="46" t="s">
        <v>43</v>
      </c>
      <c r="B1050" s="46" t="s">
        <v>1035</v>
      </c>
      <c r="C1050" s="46" t="s">
        <v>1036</v>
      </c>
      <c r="D1050" s="46" t="s">
        <v>1037</v>
      </c>
      <c r="E1050" s="46" t="s">
        <v>1038</v>
      </c>
      <c r="F1050" s="46" t="s">
        <v>4138</v>
      </c>
      <c r="G1050" s="46" t="s">
        <v>4139</v>
      </c>
      <c r="H1050" s="46" t="s">
        <v>4140</v>
      </c>
      <c r="I1050" t="s">
        <v>440</v>
      </c>
    </row>
    <row r="1051" spans="1:9" ht="12" customHeight="1">
      <c r="A1051" s="46" t="s">
        <v>43</v>
      </c>
      <c r="B1051" s="46" t="s">
        <v>868</v>
      </c>
      <c r="C1051" s="46" t="s">
        <v>869</v>
      </c>
      <c r="D1051" s="46" t="s">
        <v>870</v>
      </c>
      <c r="E1051" s="46" t="s">
        <v>871</v>
      </c>
      <c r="F1051" s="46" t="s">
        <v>4141</v>
      </c>
      <c r="G1051" s="46" t="s">
        <v>4142</v>
      </c>
      <c r="H1051" s="46" t="s">
        <v>4143</v>
      </c>
      <c r="I1051" t="s">
        <v>875</v>
      </c>
    </row>
    <row r="1052" spans="1:9" ht="12" customHeight="1">
      <c r="A1052" s="46" t="s">
        <v>43</v>
      </c>
      <c r="B1052" s="46" t="s">
        <v>680</v>
      </c>
      <c r="C1052" s="46" t="s">
        <v>681</v>
      </c>
      <c r="D1052" s="46" t="s">
        <v>682</v>
      </c>
      <c r="E1052" s="46" t="s">
        <v>683</v>
      </c>
      <c r="F1052" s="46" t="s">
        <v>4144</v>
      </c>
      <c r="G1052" s="46" t="s">
        <v>4145</v>
      </c>
      <c r="H1052" s="46" t="s">
        <v>4146</v>
      </c>
      <c r="I1052" t="s">
        <v>687</v>
      </c>
    </row>
    <row r="1053" spans="1:9" ht="12" customHeight="1">
      <c r="A1053" s="46" t="s">
        <v>43</v>
      </c>
      <c r="B1053" s="46" t="s">
        <v>669</v>
      </c>
      <c r="C1053" s="46" t="s">
        <v>670</v>
      </c>
      <c r="D1053" s="46" t="s">
        <v>671</v>
      </c>
      <c r="E1053" s="46" t="s">
        <v>672</v>
      </c>
      <c r="F1053" s="46" t="s">
        <v>4147</v>
      </c>
      <c r="G1053" s="46" t="s">
        <v>4145</v>
      </c>
      <c r="H1053" s="46" t="s">
        <v>4148</v>
      </c>
      <c r="I1053" t="s">
        <v>676</v>
      </c>
    </row>
    <row r="1054" spans="1:9" ht="12" customHeight="1">
      <c r="A1054" s="46" t="s">
        <v>43</v>
      </c>
      <c r="B1054" s="46" t="s">
        <v>80</v>
      </c>
      <c r="C1054" s="46" t="s">
        <v>82</v>
      </c>
      <c r="D1054" s="46" t="s">
        <v>80</v>
      </c>
      <c r="E1054" s="46" t="s">
        <v>82</v>
      </c>
      <c r="F1054" s="46" t="s">
        <v>4149</v>
      </c>
      <c r="G1054" s="46" t="s">
        <v>4150</v>
      </c>
      <c r="H1054" s="46" t="s">
        <v>4151</v>
      </c>
      <c r="I1054" t="s">
        <v>714</v>
      </c>
    </row>
    <row r="1055" spans="1:9" ht="12" customHeight="1">
      <c r="A1055" s="46" t="s">
        <v>43</v>
      </c>
      <c r="B1055" s="46" t="s">
        <v>80</v>
      </c>
      <c r="C1055" s="46" t="s">
        <v>82</v>
      </c>
      <c r="D1055" s="46" t="s">
        <v>80</v>
      </c>
      <c r="E1055" s="46" t="s">
        <v>82</v>
      </c>
      <c r="F1055" s="46" t="s">
        <v>4152</v>
      </c>
      <c r="G1055" s="46" t="s">
        <v>4153</v>
      </c>
      <c r="H1055" s="46" t="s">
        <v>4154</v>
      </c>
      <c r="I1055" t="s">
        <v>2906</v>
      </c>
    </row>
    <row r="1056" spans="1:9" ht="12" customHeight="1">
      <c r="A1056" s="46" t="s">
        <v>43</v>
      </c>
      <c r="B1056" s="46" t="s">
        <v>449</v>
      </c>
      <c r="C1056" s="46" t="s">
        <v>449</v>
      </c>
      <c r="D1056" s="46" t="s">
        <v>449</v>
      </c>
      <c r="E1056" s="46" t="s">
        <v>449</v>
      </c>
      <c r="F1056" s="46" t="s">
        <v>4155</v>
      </c>
      <c r="G1056" s="46" t="s">
        <v>4156</v>
      </c>
      <c r="H1056" s="46" t="s">
        <v>4157</v>
      </c>
      <c r="I1056" t="s">
        <v>4158</v>
      </c>
    </row>
    <row r="1057" spans="1:9" ht="12" customHeight="1">
      <c r="A1057" s="46" t="s">
        <v>43</v>
      </c>
      <c r="B1057" s="46" t="s">
        <v>449</v>
      </c>
      <c r="C1057" s="46" t="s">
        <v>449</v>
      </c>
      <c r="D1057" s="46" t="s">
        <v>449</v>
      </c>
      <c r="E1057" s="46" t="s">
        <v>449</v>
      </c>
      <c r="F1057" s="46" t="s">
        <v>4159</v>
      </c>
      <c r="G1057" s="46" t="s">
        <v>4160</v>
      </c>
      <c r="H1057" s="46" t="s">
        <v>4161</v>
      </c>
      <c r="I1057" t="s">
        <v>2424</v>
      </c>
    </row>
    <row r="1058" spans="1:9" ht="12" customHeight="1">
      <c r="A1058" s="46" t="s">
        <v>43</v>
      </c>
      <c r="B1058" s="46" t="s">
        <v>606</v>
      </c>
      <c r="C1058" s="46" t="s">
        <v>607</v>
      </c>
      <c r="D1058" s="46" t="s">
        <v>606</v>
      </c>
      <c r="E1058" s="46" t="s">
        <v>607</v>
      </c>
      <c r="F1058" s="46" t="s">
        <v>4162</v>
      </c>
      <c r="G1058" s="46" t="s">
        <v>4163</v>
      </c>
      <c r="H1058" s="46" t="s">
        <v>4164</v>
      </c>
      <c r="I1058" t="s">
        <v>611</v>
      </c>
    </row>
    <row r="1059" spans="1:9" ht="12" customHeight="1">
      <c r="A1059" s="46" t="s">
        <v>43</v>
      </c>
      <c r="B1059" s="46" t="s">
        <v>80</v>
      </c>
      <c r="C1059" s="46" t="s">
        <v>82</v>
      </c>
      <c r="D1059" s="46" t="s">
        <v>80</v>
      </c>
      <c r="E1059" s="46" t="s">
        <v>82</v>
      </c>
      <c r="F1059" s="46" t="s">
        <v>4165</v>
      </c>
      <c r="G1059" s="46" t="s">
        <v>4166</v>
      </c>
      <c r="H1059" s="46" t="s">
        <v>4167</v>
      </c>
      <c r="I1059" t="s">
        <v>3457</v>
      </c>
    </row>
    <row r="1060" spans="1:9" ht="12" customHeight="1">
      <c r="A1060" s="46" t="s">
        <v>43</v>
      </c>
      <c r="B1060" s="46" t="s">
        <v>427</v>
      </c>
      <c r="C1060" s="46" t="s">
        <v>428</v>
      </c>
      <c r="D1060" s="46" t="s">
        <v>856</v>
      </c>
      <c r="E1060" s="46" t="s">
        <v>857</v>
      </c>
      <c r="F1060" s="46" t="s">
        <v>4168</v>
      </c>
      <c r="G1060" s="46" t="s">
        <v>4169</v>
      </c>
      <c r="H1060" s="46" t="s">
        <v>4170</v>
      </c>
      <c r="I1060" t="s">
        <v>434</v>
      </c>
    </row>
    <row r="1061" spans="1:9" ht="12" customHeight="1">
      <c r="A1061" s="46" t="s">
        <v>43</v>
      </c>
      <c r="B1061" s="46" t="s">
        <v>80</v>
      </c>
      <c r="C1061" s="46" t="s">
        <v>82</v>
      </c>
      <c r="D1061" s="46" t="s">
        <v>80</v>
      </c>
      <c r="E1061" s="46" t="s">
        <v>82</v>
      </c>
      <c r="F1061" s="46" t="s">
        <v>4171</v>
      </c>
      <c r="G1061" s="46" t="s">
        <v>4172</v>
      </c>
      <c r="H1061" s="46" t="s">
        <v>4173</v>
      </c>
      <c r="I1061" t="s">
        <v>622</v>
      </c>
    </row>
    <row r="1062" spans="1:9" ht="12" customHeight="1">
      <c r="A1062" s="46" t="s">
        <v>43</v>
      </c>
      <c r="B1062" s="46" t="s">
        <v>80</v>
      </c>
      <c r="C1062" s="46" t="s">
        <v>82</v>
      </c>
      <c r="D1062" s="46" t="s">
        <v>80</v>
      </c>
      <c r="E1062" s="46" t="s">
        <v>82</v>
      </c>
      <c r="F1062" s="46" t="s">
        <v>4174</v>
      </c>
      <c r="G1062" s="46" t="s">
        <v>4175</v>
      </c>
      <c r="H1062" s="46" t="s">
        <v>4176</v>
      </c>
      <c r="I1062" t="s">
        <v>714</v>
      </c>
    </row>
    <row r="1063" spans="1:9" ht="12" customHeight="1">
      <c r="A1063" s="46" t="s">
        <v>43</v>
      </c>
      <c r="B1063" s="46" t="s">
        <v>766</v>
      </c>
      <c r="C1063" s="46" t="s">
        <v>767</v>
      </c>
      <c r="D1063" s="46" t="s">
        <v>768</v>
      </c>
      <c r="E1063" s="46" t="s">
        <v>769</v>
      </c>
      <c r="F1063" s="46" t="s">
        <v>4177</v>
      </c>
      <c r="G1063" s="46" t="s">
        <v>4178</v>
      </c>
      <c r="H1063" s="46" t="s">
        <v>4179</v>
      </c>
      <c r="I1063" t="s">
        <v>773</v>
      </c>
    </row>
    <row r="1064" spans="1:9" ht="12" customHeight="1">
      <c r="A1064" s="46" t="s">
        <v>43</v>
      </c>
      <c r="B1064" s="46" t="s">
        <v>80</v>
      </c>
      <c r="C1064" s="46" t="s">
        <v>82</v>
      </c>
      <c r="D1064" s="46" t="s">
        <v>80</v>
      </c>
      <c r="E1064" s="46" t="s">
        <v>82</v>
      </c>
      <c r="F1064" s="46" t="s">
        <v>4180</v>
      </c>
      <c r="G1064" s="46" t="s">
        <v>4181</v>
      </c>
      <c r="H1064" s="46" t="s">
        <v>4182</v>
      </c>
      <c r="I1064" t="s">
        <v>668</v>
      </c>
    </row>
    <row r="1065" spans="1:9" ht="12" customHeight="1">
      <c r="A1065" s="46" t="s">
        <v>43</v>
      </c>
      <c r="B1065" s="46" t="s">
        <v>427</v>
      </c>
      <c r="C1065" s="46" t="s">
        <v>428</v>
      </c>
      <c r="D1065" s="46" t="s">
        <v>2259</v>
      </c>
      <c r="E1065" s="46" t="s">
        <v>2260</v>
      </c>
      <c r="F1065" s="46" t="s">
        <v>4183</v>
      </c>
      <c r="G1065" s="46" t="s">
        <v>4184</v>
      </c>
      <c r="H1065" s="46" t="s">
        <v>4185</v>
      </c>
      <c r="I1065" t="s">
        <v>434</v>
      </c>
    </row>
    <row r="1066" spans="1:9" ht="12" customHeight="1">
      <c r="A1066" s="46" t="s">
        <v>43</v>
      </c>
      <c r="B1066" s="46" t="s">
        <v>80</v>
      </c>
      <c r="C1066" s="46" t="s">
        <v>82</v>
      </c>
      <c r="D1066" s="46" t="s">
        <v>80</v>
      </c>
      <c r="E1066" s="46" t="s">
        <v>82</v>
      </c>
      <c r="F1066" s="46" t="s">
        <v>4186</v>
      </c>
      <c r="G1066" s="46" t="s">
        <v>4187</v>
      </c>
      <c r="H1066" s="46" t="s">
        <v>4188</v>
      </c>
      <c r="I1066" t="s">
        <v>714</v>
      </c>
    </row>
    <row r="1067" spans="1:9" ht="12" customHeight="1">
      <c r="A1067" s="46" t="s">
        <v>43</v>
      </c>
      <c r="B1067" s="46" t="s">
        <v>80</v>
      </c>
      <c r="C1067" s="46" t="s">
        <v>82</v>
      </c>
      <c r="D1067" s="46" t="s">
        <v>80</v>
      </c>
      <c r="E1067" s="46" t="s">
        <v>82</v>
      </c>
      <c r="F1067" s="46" t="s">
        <v>4189</v>
      </c>
      <c r="G1067" s="46" t="s">
        <v>4190</v>
      </c>
      <c r="H1067" s="46" t="s">
        <v>4191</v>
      </c>
      <c r="I1067" t="s">
        <v>495</v>
      </c>
    </row>
    <row r="1068" spans="1:9" ht="12" customHeight="1">
      <c r="A1068" s="46" t="s">
        <v>43</v>
      </c>
      <c r="B1068" s="46" t="s">
        <v>80</v>
      </c>
      <c r="C1068" s="46" t="s">
        <v>82</v>
      </c>
      <c r="D1068" s="46" t="s">
        <v>80</v>
      </c>
      <c r="E1068" s="46" t="s">
        <v>82</v>
      </c>
      <c r="F1068" s="46" t="s">
        <v>4192</v>
      </c>
      <c r="G1068" s="46" t="s">
        <v>4193</v>
      </c>
      <c r="H1068" s="46" t="s">
        <v>4194</v>
      </c>
      <c r="I1068" t="s">
        <v>420</v>
      </c>
    </row>
    <row r="1069" spans="1:9" ht="12" customHeight="1">
      <c r="A1069" s="46" t="s">
        <v>43</v>
      </c>
      <c r="B1069" s="46" t="s">
        <v>449</v>
      </c>
      <c r="C1069" s="46" t="s">
        <v>449</v>
      </c>
      <c r="D1069" s="46" t="s">
        <v>449</v>
      </c>
      <c r="E1069" s="46" t="s">
        <v>449</v>
      </c>
      <c r="F1069" s="46" t="s">
        <v>4195</v>
      </c>
      <c r="G1069" s="46" t="s">
        <v>4196</v>
      </c>
      <c r="H1069" s="46" t="s">
        <v>4197</v>
      </c>
      <c r="I1069" t="s">
        <v>733</v>
      </c>
    </row>
    <row r="1070" spans="1:9" ht="12" customHeight="1">
      <c r="A1070" s="46" t="s">
        <v>43</v>
      </c>
      <c r="B1070" s="46" t="s">
        <v>80</v>
      </c>
      <c r="C1070" s="46" t="s">
        <v>82</v>
      </c>
      <c r="D1070" s="46" t="s">
        <v>80</v>
      </c>
      <c r="E1070" s="46" t="s">
        <v>82</v>
      </c>
      <c r="F1070" s="46" t="s">
        <v>4198</v>
      </c>
      <c r="G1070" s="46" t="s">
        <v>4199</v>
      </c>
      <c r="H1070" s="46" t="s">
        <v>4200</v>
      </c>
      <c r="I1070" t="s">
        <v>440</v>
      </c>
    </row>
    <row r="1071" spans="1:9" ht="12" customHeight="1">
      <c r="A1071" s="46" t="s">
        <v>43</v>
      </c>
      <c r="B1071" s="46" t="s">
        <v>80</v>
      </c>
      <c r="C1071" s="46" t="s">
        <v>82</v>
      </c>
      <c r="D1071" s="46" t="s">
        <v>80</v>
      </c>
      <c r="E1071" s="46" t="s">
        <v>82</v>
      </c>
      <c r="F1071" s="46" t="s">
        <v>4201</v>
      </c>
      <c r="G1071" s="46" t="s">
        <v>4202</v>
      </c>
      <c r="H1071" s="46" t="s">
        <v>4203</v>
      </c>
      <c r="I1071" t="s">
        <v>2424</v>
      </c>
    </row>
    <row r="1072" spans="1:9" ht="12" customHeight="1">
      <c r="A1072" s="46" t="s">
        <v>43</v>
      </c>
      <c r="B1072" s="46" t="s">
        <v>449</v>
      </c>
      <c r="C1072" s="46" t="s">
        <v>449</v>
      </c>
      <c r="D1072" s="46" t="s">
        <v>449</v>
      </c>
      <c r="E1072" s="46" t="s">
        <v>449</v>
      </c>
      <c r="F1072" s="46" t="s">
        <v>4204</v>
      </c>
      <c r="G1072" s="46" t="s">
        <v>4205</v>
      </c>
      <c r="H1072" s="46" t="s">
        <v>4206</v>
      </c>
      <c r="I1072" t="s">
        <v>3714</v>
      </c>
    </row>
    <row r="1073" spans="1:9" ht="12" customHeight="1">
      <c r="A1073" s="46" t="s">
        <v>43</v>
      </c>
      <c r="B1073" s="46" t="s">
        <v>744</v>
      </c>
      <c r="C1073" s="46" t="s">
        <v>745</v>
      </c>
      <c r="D1073" s="46" t="s">
        <v>746</v>
      </c>
      <c r="E1073" s="46" t="s">
        <v>747</v>
      </c>
      <c r="F1073" s="46" t="s">
        <v>4207</v>
      </c>
      <c r="G1073" s="46" t="s">
        <v>4208</v>
      </c>
      <c r="H1073" s="46" t="s">
        <v>4209</v>
      </c>
      <c r="I1073" t="s">
        <v>879</v>
      </c>
    </row>
    <row r="1074" spans="1:9" ht="12" customHeight="1">
      <c r="A1074" s="46" t="s">
        <v>43</v>
      </c>
      <c r="B1074" s="46" t="s">
        <v>680</v>
      </c>
      <c r="C1074" s="46" t="s">
        <v>681</v>
      </c>
      <c r="D1074" s="46" t="s">
        <v>1005</v>
      </c>
      <c r="E1074" s="46" t="s">
        <v>1006</v>
      </c>
      <c r="F1074" s="46" t="s">
        <v>4210</v>
      </c>
      <c r="G1074" s="46" t="s">
        <v>4211</v>
      </c>
      <c r="H1074" s="46" t="s">
        <v>4212</v>
      </c>
      <c r="I1074" t="s">
        <v>687</v>
      </c>
    </row>
    <row r="1075" spans="1:9" ht="12" customHeight="1">
      <c r="A1075" s="46" t="s">
        <v>43</v>
      </c>
      <c r="B1075" s="46" t="s">
        <v>484</v>
      </c>
      <c r="C1075" s="46" t="s">
        <v>485</v>
      </c>
      <c r="D1075" s="46" t="s">
        <v>891</v>
      </c>
      <c r="E1075" s="46" t="s">
        <v>892</v>
      </c>
      <c r="F1075" s="46" t="s">
        <v>4213</v>
      </c>
      <c r="G1075" s="46" t="s">
        <v>4214</v>
      </c>
      <c r="H1075" s="46" t="s">
        <v>4215</v>
      </c>
      <c r="I1075" t="s">
        <v>590</v>
      </c>
    </row>
    <row r="1076" spans="1:9" ht="12" customHeight="1">
      <c r="A1076" s="46" t="s">
        <v>43</v>
      </c>
      <c r="B1076" s="46" t="s">
        <v>80</v>
      </c>
      <c r="C1076" s="46" t="s">
        <v>82</v>
      </c>
      <c r="D1076" s="46" t="s">
        <v>80</v>
      </c>
      <c r="E1076" s="46" t="s">
        <v>82</v>
      </c>
      <c r="F1076" s="46" t="s">
        <v>4216</v>
      </c>
      <c r="G1076" s="46" t="s">
        <v>4217</v>
      </c>
      <c r="H1076" s="46" t="s">
        <v>4218</v>
      </c>
      <c r="I1076" t="s">
        <v>622</v>
      </c>
    </row>
    <row r="1077" spans="1:9" ht="12" customHeight="1">
      <c r="A1077" s="46" t="s">
        <v>43</v>
      </c>
      <c r="B1077" s="46" t="s">
        <v>80</v>
      </c>
      <c r="C1077" s="46" t="s">
        <v>82</v>
      </c>
      <c r="D1077" s="46" t="s">
        <v>80</v>
      </c>
      <c r="E1077" s="46" t="s">
        <v>82</v>
      </c>
      <c r="F1077" s="46" t="s">
        <v>4219</v>
      </c>
      <c r="G1077" s="46" t="s">
        <v>4220</v>
      </c>
      <c r="H1077" s="46" t="s">
        <v>4221</v>
      </c>
      <c r="I1077" t="s">
        <v>4222</v>
      </c>
    </row>
    <row r="1078" spans="1:9" ht="12" customHeight="1">
      <c r="A1078" s="46" t="s">
        <v>43</v>
      </c>
      <c r="B1078" s="46" t="s">
        <v>80</v>
      </c>
      <c r="C1078" s="46" t="s">
        <v>82</v>
      </c>
      <c r="D1078" s="46" t="s">
        <v>80</v>
      </c>
      <c r="E1078" s="46" t="s">
        <v>82</v>
      </c>
      <c r="F1078" s="46" t="s">
        <v>4223</v>
      </c>
      <c r="G1078" s="46" t="s">
        <v>4224</v>
      </c>
      <c r="H1078" s="46" t="s">
        <v>4225</v>
      </c>
      <c r="I1078" t="s">
        <v>714</v>
      </c>
    </row>
    <row r="1079" spans="1:9" ht="12" customHeight="1">
      <c r="A1079" s="46" t="s">
        <v>43</v>
      </c>
      <c r="B1079" s="46" t="s">
        <v>861</v>
      </c>
      <c r="C1079" s="46" t="s">
        <v>862</v>
      </c>
      <c r="D1079" s="46" t="s">
        <v>863</v>
      </c>
      <c r="E1079" s="46" t="s">
        <v>864</v>
      </c>
      <c r="F1079" s="46" t="s">
        <v>4226</v>
      </c>
      <c r="G1079" s="46" t="s">
        <v>4227</v>
      </c>
      <c r="H1079" s="46" t="s">
        <v>4228</v>
      </c>
      <c r="I1079" t="s">
        <v>1062</v>
      </c>
    </row>
    <row r="1080" spans="1:9" ht="12" customHeight="1">
      <c r="A1080" s="46" t="s">
        <v>43</v>
      </c>
      <c r="B1080" s="46" t="s">
        <v>80</v>
      </c>
      <c r="C1080" s="46" t="s">
        <v>82</v>
      </c>
      <c r="D1080" s="46" t="s">
        <v>80</v>
      </c>
      <c r="E1080" s="46" t="s">
        <v>82</v>
      </c>
      <c r="F1080" s="46" t="s">
        <v>4229</v>
      </c>
      <c r="G1080" s="46" t="s">
        <v>4230</v>
      </c>
      <c r="H1080" s="46" t="s">
        <v>4231</v>
      </c>
      <c r="I1080" t="s">
        <v>2786</v>
      </c>
    </row>
    <row r="1081" spans="1:9" ht="12" customHeight="1">
      <c r="A1081" s="46" t="s">
        <v>43</v>
      </c>
      <c r="B1081" s="46" t="s">
        <v>80</v>
      </c>
      <c r="C1081" s="46" t="s">
        <v>82</v>
      </c>
      <c r="D1081" s="46" t="s">
        <v>80</v>
      </c>
      <c r="E1081" s="46" t="s">
        <v>82</v>
      </c>
      <c r="F1081" s="46" t="s">
        <v>4232</v>
      </c>
      <c r="G1081" s="46" t="s">
        <v>4233</v>
      </c>
      <c r="H1081" s="46" t="s">
        <v>4234</v>
      </c>
      <c r="I1081" t="s">
        <v>714</v>
      </c>
    </row>
    <row r="1082" spans="1:9" ht="12" customHeight="1">
      <c r="A1082" s="46" t="s">
        <v>43</v>
      </c>
      <c r="B1082" s="46" t="s">
        <v>1086</v>
      </c>
      <c r="C1082" s="46" t="s">
        <v>1087</v>
      </c>
      <c r="D1082" s="46" t="s">
        <v>1088</v>
      </c>
      <c r="E1082" s="46" t="s">
        <v>1089</v>
      </c>
      <c r="F1082" s="46" t="s">
        <v>4235</v>
      </c>
      <c r="G1082" s="46" t="s">
        <v>4236</v>
      </c>
      <c r="H1082" s="46" t="s">
        <v>4237</v>
      </c>
      <c r="I1082" t="s">
        <v>63</v>
      </c>
    </row>
    <row r="1083" spans="1:9" ht="12" customHeight="1">
      <c r="A1083" s="46" t="s">
        <v>43</v>
      </c>
      <c r="B1083" s="46" t="s">
        <v>80</v>
      </c>
      <c r="C1083" s="46" t="s">
        <v>82</v>
      </c>
      <c r="D1083" s="46" t="s">
        <v>80</v>
      </c>
      <c r="E1083" s="46" t="s">
        <v>82</v>
      </c>
      <c r="F1083" s="46" t="s">
        <v>4238</v>
      </c>
      <c r="G1083" s="46" t="s">
        <v>4239</v>
      </c>
      <c r="H1083" s="46" t="s">
        <v>4240</v>
      </c>
      <c r="I1083" t="s">
        <v>714</v>
      </c>
    </row>
    <row r="1084" spans="1:9" ht="12" customHeight="1">
      <c r="A1084" s="46" t="s">
        <v>43</v>
      </c>
      <c r="B1084" s="46" t="s">
        <v>80</v>
      </c>
      <c r="C1084" s="46" t="s">
        <v>82</v>
      </c>
      <c r="D1084" s="46" t="s">
        <v>80</v>
      </c>
      <c r="E1084" s="46" t="s">
        <v>82</v>
      </c>
      <c r="F1084" s="46" t="s">
        <v>4241</v>
      </c>
      <c r="G1084" s="46" t="s">
        <v>4242</v>
      </c>
      <c r="H1084" s="46" t="s">
        <v>4243</v>
      </c>
      <c r="I1084" t="s">
        <v>440</v>
      </c>
    </row>
    <row r="1085" spans="1:9" ht="12" customHeight="1">
      <c r="A1085" s="46" t="s">
        <v>43</v>
      </c>
      <c r="B1085" s="46" t="s">
        <v>80</v>
      </c>
      <c r="C1085" s="46" t="s">
        <v>82</v>
      </c>
      <c r="D1085" s="46" t="s">
        <v>80</v>
      </c>
      <c r="E1085" s="46" t="s">
        <v>82</v>
      </c>
      <c r="F1085" s="46" t="s">
        <v>4244</v>
      </c>
      <c r="G1085" s="46" t="s">
        <v>4245</v>
      </c>
      <c r="H1085" s="46" t="s">
        <v>4246</v>
      </c>
      <c r="I1085" t="s">
        <v>4247</v>
      </c>
    </row>
    <row r="1086" spans="1:9" ht="12" customHeight="1">
      <c r="A1086" s="46" t="s">
        <v>43</v>
      </c>
      <c r="B1086" s="46" t="s">
        <v>80</v>
      </c>
      <c r="C1086" s="46" t="s">
        <v>82</v>
      </c>
      <c r="D1086" s="46" t="s">
        <v>80</v>
      </c>
      <c r="E1086" s="46" t="s">
        <v>82</v>
      </c>
      <c r="F1086" s="46" t="s">
        <v>4248</v>
      </c>
      <c r="G1086" s="46" t="s">
        <v>4249</v>
      </c>
      <c r="H1086" s="46" t="s">
        <v>4250</v>
      </c>
      <c r="I1086" t="s">
        <v>535</v>
      </c>
    </row>
    <row r="1087" spans="1:9" ht="12" customHeight="1">
      <c r="A1087" s="46" t="s">
        <v>43</v>
      </c>
      <c r="B1087" s="46" t="s">
        <v>80</v>
      </c>
      <c r="C1087" s="46" t="s">
        <v>82</v>
      </c>
      <c r="D1087" s="46" t="s">
        <v>80</v>
      </c>
      <c r="E1087" s="46" t="s">
        <v>82</v>
      </c>
      <c r="F1087" s="46" t="s">
        <v>4251</v>
      </c>
      <c r="G1087" s="46" t="s">
        <v>4252</v>
      </c>
      <c r="H1087" s="46" t="s">
        <v>4253</v>
      </c>
      <c r="I1087" t="s">
        <v>495</v>
      </c>
    </row>
    <row r="1088" spans="1:9" ht="12" customHeight="1">
      <c r="A1088" s="46" t="s">
        <v>43</v>
      </c>
      <c r="B1088" s="46" t="s">
        <v>427</v>
      </c>
      <c r="C1088" s="46" t="s">
        <v>428</v>
      </c>
      <c r="D1088" s="46" t="s">
        <v>435</v>
      </c>
      <c r="E1088" s="46" t="s">
        <v>436</v>
      </c>
      <c r="F1088" s="46" t="s">
        <v>4254</v>
      </c>
      <c r="G1088" s="46" t="s">
        <v>4255</v>
      </c>
      <c r="H1088" s="46" t="s">
        <v>4256</v>
      </c>
      <c r="I1088" t="s">
        <v>63</v>
      </c>
    </row>
    <row r="1089" spans="1:9" ht="12" customHeight="1">
      <c r="A1089" s="46" t="s">
        <v>43</v>
      </c>
      <c r="B1089" s="46" t="s">
        <v>458</v>
      </c>
      <c r="C1089" s="46" t="s">
        <v>459</v>
      </c>
      <c r="D1089" s="46" t="s">
        <v>458</v>
      </c>
      <c r="E1089" s="46" t="s">
        <v>459</v>
      </c>
      <c r="F1089" s="46" t="s">
        <v>4257</v>
      </c>
      <c r="G1089" s="46" t="s">
        <v>4258</v>
      </c>
      <c r="H1089" s="46" t="s">
        <v>4259</v>
      </c>
      <c r="I1089" t="s">
        <v>463</v>
      </c>
    </row>
    <row r="1090" spans="1:9" ht="12" customHeight="1">
      <c r="A1090" s="46" t="s">
        <v>43</v>
      </c>
      <c r="B1090" s="46" t="s">
        <v>80</v>
      </c>
      <c r="C1090" s="46" t="s">
        <v>82</v>
      </c>
      <c r="D1090" s="46" t="s">
        <v>80</v>
      </c>
      <c r="E1090" s="46" t="s">
        <v>82</v>
      </c>
      <c r="F1090" s="46" t="s">
        <v>4260</v>
      </c>
      <c r="G1090" s="46" t="s">
        <v>4261</v>
      </c>
      <c r="H1090" s="46" t="s">
        <v>4262</v>
      </c>
      <c r="I1090" t="s">
        <v>4263</v>
      </c>
    </row>
    <row r="1091" spans="1:9" ht="12" customHeight="1">
      <c r="A1091" s="46" t="s">
        <v>43</v>
      </c>
      <c r="B1091" s="46" t="s">
        <v>766</v>
      </c>
      <c r="C1091" s="46" t="s">
        <v>767</v>
      </c>
      <c r="D1091" s="46" t="s">
        <v>768</v>
      </c>
      <c r="E1091" s="46" t="s">
        <v>769</v>
      </c>
      <c r="F1091" s="46" t="s">
        <v>4264</v>
      </c>
      <c r="G1091" s="46" t="s">
        <v>4265</v>
      </c>
      <c r="H1091" s="46" t="s">
        <v>4266</v>
      </c>
      <c r="I1091" t="s">
        <v>773</v>
      </c>
    </row>
    <row r="1092" spans="1:9" ht="12" customHeight="1">
      <c r="A1092" s="46" t="s">
        <v>43</v>
      </c>
      <c r="B1092" s="46" t="s">
        <v>1086</v>
      </c>
      <c r="C1092" s="46" t="s">
        <v>1087</v>
      </c>
      <c r="D1092" s="46" t="s">
        <v>1088</v>
      </c>
      <c r="E1092" s="46" t="s">
        <v>1089</v>
      </c>
      <c r="F1092" s="46" t="s">
        <v>4267</v>
      </c>
      <c r="G1092" s="46" t="s">
        <v>4268</v>
      </c>
      <c r="H1092" s="46" t="s">
        <v>4269</v>
      </c>
      <c r="I1092" t="s">
        <v>1093</v>
      </c>
    </row>
    <row r="1093" spans="1:9" ht="12" customHeight="1">
      <c r="A1093" s="46" t="s">
        <v>43</v>
      </c>
      <c r="B1093" s="46" t="s">
        <v>427</v>
      </c>
      <c r="C1093" s="46" t="s">
        <v>428</v>
      </c>
      <c r="D1093" s="46" t="s">
        <v>429</v>
      </c>
      <c r="E1093" s="46" t="s">
        <v>430</v>
      </c>
      <c r="F1093" s="46" t="s">
        <v>4270</v>
      </c>
      <c r="G1093" s="46" t="s">
        <v>4271</v>
      </c>
      <c r="H1093" s="46" t="s">
        <v>4272</v>
      </c>
      <c r="I1093" t="s">
        <v>434</v>
      </c>
    </row>
    <row r="1094" spans="1:9" ht="12" customHeight="1">
      <c r="A1094" s="46" t="s">
        <v>43</v>
      </c>
      <c r="B1094" s="46" t="s">
        <v>986</v>
      </c>
      <c r="C1094" s="46" t="s">
        <v>987</v>
      </c>
      <c r="D1094" s="46" t="s">
        <v>988</v>
      </c>
      <c r="E1094" s="46" t="s">
        <v>989</v>
      </c>
      <c r="F1094" s="46" t="s">
        <v>4273</v>
      </c>
      <c r="G1094" s="46" t="s">
        <v>4274</v>
      </c>
      <c r="H1094" s="46" t="s">
        <v>4275</v>
      </c>
      <c r="I1094" t="s">
        <v>4276</v>
      </c>
    </row>
    <row r="1095" spans="1:9" ht="12" customHeight="1">
      <c r="A1095" s="46" t="s">
        <v>43</v>
      </c>
      <c r="B1095" s="46" t="s">
        <v>484</v>
      </c>
      <c r="C1095" s="46" t="s">
        <v>485</v>
      </c>
      <c r="D1095" s="46" t="s">
        <v>486</v>
      </c>
      <c r="E1095" s="46" t="s">
        <v>487</v>
      </c>
      <c r="F1095" s="46" t="s">
        <v>4277</v>
      </c>
      <c r="G1095" s="46" t="s">
        <v>4278</v>
      </c>
      <c r="H1095" s="46" t="s">
        <v>4279</v>
      </c>
      <c r="I1095" t="s">
        <v>590</v>
      </c>
    </row>
    <row r="1096" spans="1:9" ht="12" customHeight="1">
      <c r="A1096" s="46" t="s">
        <v>43</v>
      </c>
      <c r="B1096" s="46" t="s">
        <v>80</v>
      </c>
      <c r="C1096" s="46" t="s">
        <v>82</v>
      </c>
      <c r="D1096" s="46" t="s">
        <v>80</v>
      </c>
      <c r="E1096" s="46" t="s">
        <v>82</v>
      </c>
      <c r="F1096" s="46" t="s">
        <v>4280</v>
      </c>
      <c r="G1096" s="46" t="s">
        <v>4281</v>
      </c>
      <c r="H1096" s="46" t="s">
        <v>4282</v>
      </c>
      <c r="I1096" t="s">
        <v>440</v>
      </c>
    </row>
    <row r="1097" spans="1:9" ht="12" customHeight="1">
      <c r="A1097" s="46" t="s">
        <v>43</v>
      </c>
      <c r="B1097" s="46" t="s">
        <v>80</v>
      </c>
      <c r="C1097" s="46" t="s">
        <v>82</v>
      </c>
      <c r="D1097" s="46" t="s">
        <v>80</v>
      </c>
      <c r="E1097" s="46" t="s">
        <v>82</v>
      </c>
      <c r="F1097" s="46" t="s">
        <v>4283</v>
      </c>
      <c r="G1097" s="46" t="s">
        <v>4284</v>
      </c>
      <c r="H1097" s="46" t="s">
        <v>4285</v>
      </c>
      <c r="I1097" t="s">
        <v>535</v>
      </c>
    </row>
    <row r="1098" spans="1:9" ht="12" customHeight="1">
      <c r="A1098" s="46" t="s">
        <v>43</v>
      </c>
      <c r="B1098" s="46" t="s">
        <v>80</v>
      </c>
      <c r="C1098" s="46" t="s">
        <v>82</v>
      </c>
      <c r="D1098" s="46" t="s">
        <v>80</v>
      </c>
      <c r="E1098" s="46" t="s">
        <v>82</v>
      </c>
      <c r="F1098" s="46" t="s">
        <v>4286</v>
      </c>
      <c r="G1098" s="46" t="s">
        <v>4287</v>
      </c>
      <c r="H1098" s="46" t="s">
        <v>4288</v>
      </c>
      <c r="I1098" t="s">
        <v>495</v>
      </c>
    </row>
    <row r="1099" spans="1:9" ht="12" customHeight="1">
      <c r="A1099" s="46" t="s">
        <v>43</v>
      </c>
      <c r="B1099" s="46" t="s">
        <v>606</v>
      </c>
      <c r="C1099" s="46" t="s">
        <v>607</v>
      </c>
      <c r="D1099" s="46" t="s">
        <v>606</v>
      </c>
      <c r="E1099" s="46" t="s">
        <v>607</v>
      </c>
      <c r="F1099" s="46" t="s">
        <v>4289</v>
      </c>
      <c r="G1099" s="46" t="s">
        <v>4290</v>
      </c>
      <c r="H1099" s="46" t="s">
        <v>4291</v>
      </c>
      <c r="I1099" t="s">
        <v>611</v>
      </c>
    </row>
    <row r="1100" spans="1:9" ht="12" customHeight="1">
      <c r="A1100" s="46" t="s">
        <v>43</v>
      </c>
      <c r="B1100" s="46" t="s">
        <v>80</v>
      </c>
      <c r="C1100" s="46" t="s">
        <v>82</v>
      </c>
      <c r="D1100" s="46" t="s">
        <v>80</v>
      </c>
      <c r="E1100" s="46" t="s">
        <v>82</v>
      </c>
      <c r="F1100" s="46" t="s">
        <v>4292</v>
      </c>
      <c r="G1100" s="46" t="s">
        <v>4293</v>
      </c>
      <c r="H1100" s="46" t="s">
        <v>4294</v>
      </c>
      <c r="I1100" t="s">
        <v>535</v>
      </c>
    </row>
    <row r="1101" spans="1:9" ht="12" customHeight="1">
      <c r="A1101" s="46" t="s">
        <v>43</v>
      </c>
      <c r="B1101" s="46" t="s">
        <v>80</v>
      </c>
      <c r="C1101" s="46" t="s">
        <v>82</v>
      </c>
      <c r="D1101" s="46" t="s">
        <v>80</v>
      </c>
      <c r="E1101" s="46" t="s">
        <v>82</v>
      </c>
      <c r="F1101" s="46" t="s">
        <v>4295</v>
      </c>
      <c r="G1101" s="46" t="s">
        <v>4296</v>
      </c>
      <c r="H1101" s="46" t="s">
        <v>4297</v>
      </c>
      <c r="I1101" t="s">
        <v>440</v>
      </c>
    </row>
    <row r="1102" spans="1:9" ht="12" customHeight="1">
      <c r="A1102" s="46" t="s">
        <v>43</v>
      </c>
      <c r="B1102" s="46" t="s">
        <v>427</v>
      </c>
      <c r="C1102" s="46" t="s">
        <v>428</v>
      </c>
      <c r="D1102" s="46" t="s">
        <v>435</v>
      </c>
      <c r="E1102" s="46" t="s">
        <v>436</v>
      </c>
      <c r="F1102" s="46" t="s">
        <v>4298</v>
      </c>
      <c r="G1102" s="46" t="s">
        <v>4299</v>
      </c>
      <c r="H1102" s="46" t="s">
        <v>4300</v>
      </c>
      <c r="I1102" t="s">
        <v>714</v>
      </c>
    </row>
    <row r="1103" spans="1:9" ht="12" customHeight="1">
      <c r="A1103" s="46" t="s">
        <v>43</v>
      </c>
      <c r="B1103" s="46" t="s">
        <v>80</v>
      </c>
      <c r="C1103" s="46" t="s">
        <v>82</v>
      </c>
      <c r="D1103" s="46" t="s">
        <v>80</v>
      </c>
      <c r="E1103" s="46" t="s">
        <v>82</v>
      </c>
      <c r="F1103" s="46" t="s">
        <v>4301</v>
      </c>
      <c r="G1103" s="46" t="s">
        <v>4302</v>
      </c>
      <c r="H1103" s="46" t="s">
        <v>4303</v>
      </c>
      <c r="I1103" t="s">
        <v>714</v>
      </c>
    </row>
    <row r="1104" spans="1:9" ht="12" customHeight="1">
      <c r="A1104" s="46" t="s">
        <v>43</v>
      </c>
      <c r="B1104" s="46" t="s">
        <v>80</v>
      </c>
      <c r="C1104" s="46" t="s">
        <v>82</v>
      </c>
      <c r="D1104" s="46" t="s">
        <v>80</v>
      </c>
      <c r="E1104" s="46" t="s">
        <v>82</v>
      </c>
      <c r="F1104" s="46" t="s">
        <v>4304</v>
      </c>
      <c r="G1104" s="46" t="s">
        <v>4305</v>
      </c>
      <c r="H1104" s="46" t="s">
        <v>4306</v>
      </c>
      <c r="I1104" t="s">
        <v>4307</v>
      </c>
    </row>
    <row r="1105" spans="1:9" ht="12" customHeight="1">
      <c r="A1105" s="46" t="s">
        <v>43</v>
      </c>
      <c r="B1105" s="46" t="s">
        <v>80</v>
      </c>
      <c r="C1105" s="46" t="s">
        <v>82</v>
      </c>
      <c r="D1105" s="46" t="s">
        <v>80</v>
      </c>
      <c r="E1105" s="46" t="s">
        <v>82</v>
      </c>
      <c r="F1105" s="46" t="s">
        <v>4308</v>
      </c>
      <c r="G1105" s="46" t="s">
        <v>4309</v>
      </c>
      <c r="H1105" s="46" t="s">
        <v>4310</v>
      </c>
      <c r="I1105" t="s">
        <v>622</v>
      </c>
    </row>
    <row r="1106" spans="1:9" ht="12" customHeight="1">
      <c r="A1106" s="46" t="s">
        <v>43</v>
      </c>
      <c r="B1106" s="46" t="s">
        <v>449</v>
      </c>
      <c r="C1106" s="46" t="s">
        <v>449</v>
      </c>
      <c r="D1106" s="46" t="s">
        <v>449</v>
      </c>
      <c r="E1106" s="46" t="s">
        <v>449</v>
      </c>
      <c r="F1106" s="46" t="s">
        <v>4311</v>
      </c>
      <c r="G1106" s="46" t="s">
        <v>4312</v>
      </c>
      <c r="H1106" s="46" t="s">
        <v>4313</v>
      </c>
      <c r="I1106" t="s">
        <v>63</v>
      </c>
    </row>
    <row r="1107" spans="1:9" ht="12" customHeight="1">
      <c r="A1107" s="46" t="s">
        <v>43</v>
      </c>
      <c r="B1107" s="46" t="s">
        <v>80</v>
      </c>
      <c r="C1107" s="46" t="s">
        <v>82</v>
      </c>
      <c r="D1107" s="46" t="s">
        <v>80</v>
      </c>
      <c r="E1107" s="46" t="s">
        <v>82</v>
      </c>
      <c r="F1107" s="46" t="s">
        <v>4314</v>
      </c>
      <c r="G1107" s="46" t="s">
        <v>4315</v>
      </c>
      <c r="H1107" s="46" t="s">
        <v>4316</v>
      </c>
      <c r="I1107" t="s">
        <v>618</v>
      </c>
    </row>
    <row r="1108" spans="1:9" ht="12" customHeight="1">
      <c r="A1108" s="46" t="s">
        <v>43</v>
      </c>
      <c r="B1108" s="46" t="s">
        <v>80</v>
      </c>
      <c r="C1108" s="46" t="s">
        <v>82</v>
      </c>
      <c r="D1108" s="46" t="s">
        <v>80</v>
      </c>
      <c r="E1108" s="46" t="s">
        <v>82</v>
      </c>
      <c r="F1108" s="46" t="s">
        <v>4317</v>
      </c>
      <c r="G1108" s="46" t="s">
        <v>4318</v>
      </c>
      <c r="H1108" s="46" t="s">
        <v>4319</v>
      </c>
      <c r="I1108" t="s">
        <v>63</v>
      </c>
    </row>
    <row r="1109" spans="1:9" ht="12" customHeight="1">
      <c r="A1109" s="46" t="s">
        <v>43</v>
      </c>
      <c r="B1109" s="46" t="s">
        <v>80</v>
      </c>
      <c r="C1109" s="46" t="s">
        <v>82</v>
      </c>
      <c r="D1109" s="46" t="s">
        <v>80</v>
      </c>
      <c r="E1109" s="46" t="s">
        <v>82</v>
      </c>
      <c r="F1109" s="46" t="s">
        <v>4320</v>
      </c>
      <c r="G1109" s="46" t="s">
        <v>4321</v>
      </c>
      <c r="H1109" s="46" t="s">
        <v>4322</v>
      </c>
      <c r="I1109" t="s">
        <v>714</v>
      </c>
    </row>
    <row r="1110" spans="1:9" ht="12" customHeight="1">
      <c r="A1110" s="46" t="s">
        <v>43</v>
      </c>
      <c r="B1110" s="46" t="s">
        <v>80</v>
      </c>
      <c r="C1110" s="46" t="s">
        <v>82</v>
      </c>
      <c r="D1110" s="46" t="s">
        <v>80</v>
      </c>
      <c r="E1110" s="46" t="s">
        <v>82</v>
      </c>
      <c r="F1110" s="46" t="s">
        <v>4323</v>
      </c>
      <c r="G1110" s="46" t="s">
        <v>4324</v>
      </c>
      <c r="H1110" s="46" t="s">
        <v>4325</v>
      </c>
      <c r="I1110" t="s">
        <v>63</v>
      </c>
    </row>
    <row r="1111" spans="1:9" ht="12" customHeight="1">
      <c r="A1111" s="46" t="s">
        <v>43</v>
      </c>
      <c r="B1111" s="46" t="s">
        <v>80</v>
      </c>
      <c r="C1111" s="46" t="s">
        <v>82</v>
      </c>
      <c r="D1111" s="46" t="s">
        <v>80</v>
      </c>
      <c r="E1111" s="46" t="s">
        <v>82</v>
      </c>
      <c r="F1111" s="46" t="s">
        <v>4326</v>
      </c>
      <c r="G1111" s="46" t="s">
        <v>4327</v>
      </c>
      <c r="H1111" s="46" t="s">
        <v>4328</v>
      </c>
      <c r="I1111" t="s">
        <v>1227</v>
      </c>
    </row>
    <row r="1112" spans="1:9" ht="12" customHeight="1">
      <c r="A1112" s="46" t="s">
        <v>43</v>
      </c>
      <c r="B1112" s="46" t="s">
        <v>80</v>
      </c>
      <c r="C1112" s="46" t="s">
        <v>82</v>
      </c>
      <c r="D1112" s="46" t="s">
        <v>80</v>
      </c>
      <c r="E1112" s="46" t="s">
        <v>82</v>
      </c>
      <c r="F1112" s="46" t="s">
        <v>4329</v>
      </c>
      <c r="G1112" s="46" t="s">
        <v>4330</v>
      </c>
      <c r="H1112" s="46" t="s">
        <v>4331</v>
      </c>
      <c r="I1112" t="s">
        <v>440</v>
      </c>
    </row>
    <row r="1113" spans="1:9" ht="12" customHeight="1">
      <c r="A1113" s="46" t="s">
        <v>43</v>
      </c>
      <c r="B1113" s="46" t="s">
        <v>449</v>
      </c>
      <c r="C1113" s="46" t="s">
        <v>449</v>
      </c>
      <c r="D1113" s="46" t="s">
        <v>449</v>
      </c>
      <c r="E1113" s="46" t="s">
        <v>449</v>
      </c>
      <c r="F1113" s="46" t="s">
        <v>4332</v>
      </c>
      <c r="G1113" s="46" t="s">
        <v>4333</v>
      </c>
      <c r="H1113" s="46" t="s">
        <v>4334</v>
      </c>
      <c r="I1113" t="s">
        <v>729</v>
      </c>
    </row>
    <row r="1114" spans="1:9" ht="12" customHeight="1">
      <c r="A1114" s="46" t="s">
        <v>43</v>
      </c>
      <c r="B1114" s="46" t="s">
        <v>449</v>
      </c>
      <c r="C1114" s="46" t="s">
        <v>449</v>
      </c>
      <c r="D1114" s="46" t="s">
        <v>449</v>
      </c>
      <c r="E1114" s="46" t="s">
        <v>449</v>
      </c>
      <c r="F1114" s="46" t="s">
        <v>4335</v>
      </c>
      <c r="G1114" s="46" t="s">
        <v>4336</v>
      </c>
      <c r="H1114" s="46" t="s">
        <v>4337</v>
      </c>
      <c r="I1114" t="s">
        <v>3935</v>
      </c>
    </row>
    <row r="1115" spans="1:9" ht="12" customHeight="1">
      <c r="A1115" s="46" t="s">
        <v>43</v>
      </c>
      <c r="B1115" s="46" t="s">
        <v>80</v>
      </c>
      <c r="C1115" s="46" t="s">
        <v>82</v>
      </c>
      <c r="D1115" s="46" t="s">
        <v>80</v>
      </c>
      <c r="E1115" s="46" t="s">
        <v>82</v>
      </c>
      <c r="F1115" s="46" t="s">
        <v>4338</v>
      </c>
      <c r="G1115" s="46" t="s">
        <v>4339</v>
      </c>
      <c r="H1115" s="46" t="s">
        <v>4340</v>
      </c>
      <c r="I1115" t="s">
        <v>714</v>
      </c>
    </row>
    <row r="1116" spans="1:9" ht="12" customHeight="1">
      <c r="A1116" s="46" t="s">
        <v>43</v>
      </c>
      <c r="B1116" s="46" t="s">
        <v>80</v>
      </c>
      <c r="C1116" s="46" t="s">
        <v>82</v>
      </c>
      <c r="D1116" s="46" t="s">
        <v>80</v>
      </c>
      <c r="E1116" s="46" t="s">
        <v>82</v>
      </c>
      <c r="F1116" s="46" t="s">
        <v>4341</v>
      </c>
      <c r="G1116" s="46" t="s">
        <v>4342</v>
      </c>
      <c r="H1116" s="46" t="s">
        <v>4343</v>
      </c>
      <c r="I1116" t="s">
        <v>729</v>
      </c>
    </row>
    <row r="1117" spans="1:9" ht="12" customHeight="1">
      <c r="A1117" s="46" t="s">
        <v>43</v>
      </c>
      <c r="B1117" s="46" t="s">
        <v>1094</v>
      </c>
      <c r="C1117" s="46" t="s">
        <v>1095</v>
      </c>
      <c r="D1117" s="46" t="s">
        <v>1096</v>
      </c>
      <c r="E1117" s="46" t="s">
        <v>1097</v>
      </c>
      <c r="F1117" s="46" t="s">
        <v>4344</v>
      </c>
      <c r="G1117" s="46" t="s">
        <v>4345</v>
      </c>
      <c r="H1117" s="46" t="s">
        <v>4346</v>
      </c>
      <c r="I1117" t="s">
        <v>4347</v>
      </c>
    </row>
    <row r="1118" spans="1:9" ht="12" customHeight="1">
      <c r="A1118" s="46" t="s">
        <v>43</v>
      </c>
      <c r="B1118" s="46" t="s">
        <v>80</v>
      </c>
      <c r="C1118" s="46" t="s">
        <v>82</v>
      </c>
      <c r="D1118" s="46" t="s">
        <v>80</v>
      </c>
      <c r="E1118" s="46" t="s">
        <v>82</v>
      </c>
      <c r="F1118" s="46" t="s">
        <v>4348</v>
      </c>
      <c r="G1118" s="46" t="s">
        <v>4349</v>
      </c>
      <c r="H1118" s="46" t="s">
        <v>4350</v>
      </c>
      <c r="I1118" t="s">
        <v>535</v>
      </c>
    </row>
    <row r="1119" spans="1:9" ht="12" customHeight="1">
      <c r="A1119" s="46" t="s">
        <v>43</v>
      </c>
      <c r="B1119" s="46" t="s">
        <v>80</v>
      </c>
      <c r="C1119" s="46" t="s">
        <v>82</v>
      </c>
      <c r="D1119" s="46" t="s">
        <v>80</v>
      </c>
      <c r="E1119" s="46" t="s">
        <v>82</v>
      </c>
      <c r="F1119" s="46" t="s">
        <v>4351</v>
      </c>
      <c r="G1119" s="46" t="s">
        <v>4352</v>
      </c>
      <c r="H1119" s="46" t="s">
        <v>4353</v>
      </c>
      <c r="I1119" t="s">
        <v>495</v>
      </c>
    </row>
    <row r="1120" spans="1:9" ht="12" customHeight="1">
      <c r="A1120" s="46" t="s">
        <v>43</v>
      </c>
      <c r="B1120" s="46" t="s">
        <v>427</v>
      </c>
      <c r="C1120" s="46" t="s">
        <v>428</v>
      </c>
      <c r="D1120" s="46" t="s">
        <v>3208</v>
      </c>
      <c r="E1120" s="46" t="s">
        <v>3209</v>
      </c>
      <c r="F1120" s="46" t="s">
        <v>4354</v>
      </c>
      <c r="G1120" s="46" t="s">
        <v>4355</v>
      </c>
      <c r="H1120" s="46" t="s">
        <v>4356</v>
      </c>
      <c r="I1120" t="s">
        <v>434</v>
      </c>
    </row>
    <row r="1121" spans="1:9" ht="12" customHeight="1">
      <c r="A1121" s="46" t="s">
        <v>43</v>
      </c>
      <c r="B1121" s="46" t="s">
        <v>475</v>
      </c>
      <c r="C1121" s="46" t="s">
        <v>476</v>
      </c>
      <c r="D1121" s="46" t="s">
        <v>475</v>
      </c>
      <c r="E1121" s="46" t="s">
        <v>476</v>
      </c>
      <c r="F1121" s="46" t="s">
        <v>4357</v>
      </c>
      <c r="G1121" s="46" t="s">
        <v>4358</v>
      </c>
      <c r="H1121" s="46" t="s">
        <v>4359</v>
      </c>
      <c r="I1121" t="s">
        <v>480</v>
      </c>
    </row>
    <row r="1122" spans="1:9" ht="12" customHeight="1">
      <c r="A1122" s="46" t="s">
        <v>43</v>
      </c>
      <c r="B1122" s="46" t="s">
        <v>80</v>
      </c>
      <c r="C1122" s="46" t="s">
        <v>82</v>
      </c>
      <c r="D1122" s="46" t="s">
        <v>80</v>
      </c>
      <c r="E1122" s="46" t="s">
        <v>82</v>
      </c>
      <c r="F1122" s="46" t="s">
        <v>4360</v>
      </c>
      <c r="G1122" s="46" t="s">
        <v>4361</v>
      </c>
      <c r="H1122" s="46" t="s">
        <v>4362</v>
      </c>
      <c r="I1122" t="s">
        <v>63</v>
      </c>
    </row>
    <row r="1123" spans="1:9" ht="12" customHeight="1">
      <c r="A1123" s="46" t="s">
        <v>43</v>
      </c>
      <c r="B1123" s="46" t="s">
        <v>80</v>
      </c>
      <c r="C1123" s="46" t="s">
        <v>82</v>
      </c>
      <c r="D1123" s="46" t="s">
        <v>80</v>
      </c>
      <c r="E1123" s="46" t="s">
        <v>82</v>
      </c>
      <c r="F1123" s="46" t="s">
        <v>4363</v>
      </c>
      <c r="G1123" s="46" t="s">
        <v>4364</v>
      </c>
      <c r="H1123" s="46" t="s">
        <v>4365</v>
      </c>
      <c r="I1123" t="s">
        <v>553</v>
      </c>
    </row>
    <row r="1124" spans="1:9" ht="12" customHeight="1">
      <c r="A1124" s="46" t="s">
        <v>43</v>
      </c>
      <c r="B1124" s="46" t="s">
        <v>986</v>
      </c>
      <c r="C1124" s="46" t="s">
        <v>987</v>
      </c>
      <c r="D1124" s="46" t="s">
        <v>988</v>
      </c>
      <c r="E1124" s="46" t="s">
        <v>989</v>
      </c>
      <c r="F1124" s="46" t="s">
        <v>4366</v>
      </c>
      <c r="G1124" s="46" t="s">
        <v>4367</v>
      </c>
      <c r="H1124" s="46" t="s">
        <v>4368</v>
      </c>
      <c r="I1124" t="s">
        <v>993</v>
      </c>
    </row>
    <row r="1125" spans="1:9" ht="12" customHeight="1">
      <c r="A1125" s="46" t="s">
        <v>43</v>
      </c>
      <c r="B1125" s="46" t="s">
        <v>80</v>
      </c>
      <c r="C1125" s="46" t="s">
        <v>82</v>
      </c>
      <c r="D1125" s="46" t="s">
        <v>80</v>
      </c>
      <c r="E1125" s="46" t="s">
        <v>82</v>
      </c>
      <c r="F1125" s="46" t="s">
        <v>4369</v>
      </c>
      <c r="G1125" s="46" t="s">
        <v>4370</v>
      </c>
      <c r="H1125" s="46" t="s">
        <v>4371</v>
      </c>
      <c r="I1125" t="s">
        <v>63</v>
      </c>
    </row>
    <row r="1126" spans="1:9" ht="12" customHeight="1">
      <c r="A1126" s="46" t="s">
        <v>43</v>
      </c>
      <c r="B1126" s="46" t="s">
        <v>427</v>
      </c>
      <c r="C1126" s="46" t="s">
        <v>428</v>
      </c>
      <c r="D1126" s="46" t="s">
        <v>435</v>
      </c>
      <c r="E1126" s="46" t="s">
        <v>436</v>
      </c>
      <c r="F1126" s="46" t="s">
        <v>4372</v>
      </c>
      <c r="G1126" s="46" t="s">
        <v>4373</v>
      </c>
      <c r="H1126" s="46" t="s">
        <v>4374</v>
      </c>
      <c r="I1126" t="s">
        <v>714</v>
      </c>
    </row>
    <row r="1127" spans="1:9" ht="12" customHeight="1">
      <c r="A1127" s="46" t="s">
        <v>43</v>
      </c>
      <c r="B1127" s="46" t="s">
        <v>80</v>
      </c>
      <c r="C1127" s="46" t="s">
        <v>82</v>
      </c>
      <c r="D1127" s="46" t="s">
        <v>80</v>
      </c>
      <c r="E1127" s="46" t="s">
        <v>82</v>
      </c>
      <c r="F1127" s="46" t="s">
        <v>4375</v>
      </c>
      <c r="G1127" s="46" t="s">
        <v>4376</v>
      </c>
      <c r="H1127" s="46" t="s">
        <v>4377</v>
      </c>
      <c r="I1127" t="s">
        <v>618</v>
      </c>
    </row>
    <row r="1128" spans="1:9" ht="12" customHeight="1">
      <c r="A1128" s="46" t="s">
        <v>43</v>
      </c>
      <c r="B1128" s="46" t="s">
        <v>80</v>
      </c>
      <c r="C1128" s="46" t="s">
        <v>82</v>
      </c>
      <c r="D1128" s="46" t="s">
        <v>80</v>
      </c>
      <c r="E1128" s="46" t="s">
        <v>82</v>
      </c>
      <c r="F1128" s="46" t="s">
        <v>4378</v>
      </c>
      <c r="G1128" s="46" t="s">
        <v>4379</v>
      </c>
      <c r="H1128" s="46" t="s">
        <v>4380</v>
      </c>
      <c r="I1128" t="s">
        <v>440</v>
      </c>
    </row>
    <row r="1129" spans="1:9" ht="12" customHeight="1">
      <c r="A1129" s="46" t="s">
        <v>43</v>
      </c>
      <c r="B1129" s="46" t="s">
        <v>994</v>
      </c>
      <c r="C1129" s="46" t="s">
        <v>995</v>
      </c>
      <c r="D1129" s="46" t="s">
        <v>996</v>
      </c>
      <c r="E1129" s="46" t="s">
        <v>997</v>
      </c>
      <c r="F1129" s="46" t="s">
        <v>4381</v>
      </c>
      <c r="G1129" s="46" t="s">
        <v>4382</v>
      </c>
      <c r="H1129" s="46" t="s">
        <v>4383</v>
      </c>
      <c r="I1129" t="s">
        <v>618</v>
      </c>
    </row>
    <row r="1130" spans="1:9" ht="12" customHeight="1">
      <c r="A1130" s="46" t="s">
        <v>43</v>
      </c>
      <c r="B1130" s="46" t="s">
        <v>546</v>
      </c>
      <c r="C1130" s="46" t="s">
        <v>547</v>
      </c>
      <c r="D1130" s="46" t="s">
        <v>1295</v>
      </c>
      <c r="E1130" s="46" t="s">
        <v>1296</v>
      </c>
      <c r="F1130" s="46" t="s">
        <v>4384</v>
      </c>
      <c r="G1130" s="46" t="s">
        <v>4385</v>
      </c>
      <c r="H1130" s="46" t="s">
        <v>4386</v>
      </c>
      <c r="I1130" t="s">
        <v>553</v>
      </c>
    </row>
    <row r="1131" spans="1:9" ht="12" customHeight="1">
      <c r="A1131" s="46" t="s">
        <v>43</v>
      </c>
      <c r="B1131" s="46" t="s">
        <v>80</v>
      </c>
      <c r="C1131" s="46" t="s">
        <v>82</v>
      </c>
      <c r="D1131" s="46" t="s">
        <v>80</v>
      </c>
      <c r="E1131" s="46" t="s">
        <v>82</v>
      </c>
      <c r="F1131" s="46" t="s">
        <v>4387</v>
      </c>
      <c r="G1131" s="46" t="s">
        <v>4388</v>
      </c>
      <c r="H1131" s="46" t="s">
        <v>4389</v>
      </c>
      <c r="I1131" t="s">
        <v>714</v>
      </c>
    </row>
    <row r="1132" spans="1:9" ht="12" customHeight="1">
      <c r="A1132" s="46" t="s">
        <v>43</v>
      </c>
      <c r="B1132" s="46" t="s">
        <v>80</v>
      </c>
      <c r="C1132" s="46" t="s">
        <v>82</v>
      </c>
      <c r="D1132" s="46" t="s">
        <v>80</v>
      </c>
      <c r="E1132" s="46" t="s">
        <v>82</v>
      </c>
      <c r="F1132" s="46" t="s">
        <v>4390</v>
      </c>
      <c r="G1132" s="46" t="s">
        <v>4391</v>
      </c>
      <c r="H1132" s="46" t="s">
        <v>4392</v>
      </c>
      <c r="I1132" t="s">
        <v>3686</v>
      </c>
    </row>
    <row r="1133" spans="1:9" ht="12" customHeight="1">
      <c r="A1133" s="46" t="s">
        <v>43</v>
      </c>
      <c r="B1133" s="46" t="s">
        <v>80</v>
      </c>
      <c r="C1133" s="46" t="s">
        <v>82</v>
      </c>
      <c r="D1133" s="46" t="s">
        <v>80</v>
      </c>
      <c r="E1133" s="46" t="s">
        <v>82</v>
      </c>
      <c r="F1133" s="46" t="s">
        <v>4393</v>
      </c>
      <c r="G1133" s="46" t="s">
        <v>4394</v>
      </c>
      <c r="H1133" s="46" t="s">
        <v>4395</v>
      </c>
      <c r="I1133" t="s">
        <v>1093</v>
      </c>
    </row>
    <row r="1134" spans="1:9" ht="12" customHeight="1">
      <c r="A1134" s="46" t="s">
        <v>43</v>
      </c>
      <c r="B1134" s="46" t="s">
        <v>80</v>
      </c>
      <c r="C1134" s="46" t="s">
        <v>82</v>
      </c>
      <c r="D1134" s="46" t="s">
        <v>80</v>
      </c>
      <c r="E1134" s="46" t="s">
        <v>82</v>
      </c>
      <c r="F1134" s="46" t="s">
        <v>4396</v>
      </c>
      <c r="G1134" s="46" t="s">
        <v>4397</v>
      </c>
      <c r="H1134" s="46" t="s">
        <v>4398</v>
      </c>
      <c r="I1134" t="s">
        <v>4399</v>
      </c>
    </row>
    <row r="1135" spans="1:9" ht="12" customHeight="1">
      <c r="A1135" s="46" t="s">
        <v>43</v>
      </c>
      <c r="B1135" s="46" t="s">
        <v>80</v>
      </c>
      <c r="C1135" s="46" t="s">
        <v>82</v>
      </c>
      <c r="D1135" s="46" t="s">
        <v>80</v>
      </c>
      <c r="E1135" s="46" t="s">
        <v>82</v>
      </c>
      <c r="F1135" s="46" t="s">
        <v>4400</v>
      </c>
      <c r="G1135" s="46" t="s">
        <v>4401</v>
      </c>
      <c r="H1135" s="46" t="s">
        <v>4402</v>
      </c>
      <c r="I1135" t="s">
        <v>63</v>
      </c>
    </row>
    <row r="1136" spans="1:9" ht="12" customHeight="1">
      <c r="A1136" s="46" t="s">
        <v>43</v>
      </c>
      <c r="B1136" s="46" t="s">
        <v>80</v>
      </c>
      <c r="C1136" s="46" t="s">
        <v>82</v>
      </c>
      <c r="D1136" s="46" t="s">
        <v>80</v>
      </c>
      <c r="E1136" s="46" t="s">
        <v>82</v>
      </c>
      <c r="F1136" s="46" t="s">
        <v>4403</v>
      </c>
      <c r="G1136" s="46" t="s">
        <v>4404</v>
      </c>
      <c r="H1136" s="46" t="s">
        <v>4405</v>
      </c>
      <c r="I1136" t="s">
        <v>733</v>
      </c>
    </row>
    <row r="1137" spans="1:9" ht="12" customHeight="1">
      <c r="A1137" s="46" t="s">
        <v>43</v>
      </c>
      <c r="B1137" s="46" t="s">
        <v>80</v>
      </c>
      <c r="C1137" s="46" t="s">
        <v>82</v>
      </c>
      <c r="D1137" s="46" t="s">
        <v>80</v>
      </c>
      <c r="E1137" s="46" t="s">
        <v>82</v>
      </c>
      <c r="F1137" s="46" t="s">
        <v>4406</v>
      </c>
      <c r="G1137" s="46" t="s">
        <v>4407</v>
      </c>
      <c r="H1137" s="46" t="s">
        <v>4408</v>
      </c>
      <c r="I1137" t="s">
        <v>4409</v>
      </c>
    </row>
    <row r="1138" spans="1:9" ht="12" customHeight="1">
      <c r="A1138" s="46" t="s">
        <v>43</v>
      </c>
      <c r="B1138" s="46" t="s">
        <v>80</v>
      </c>
      <c r="C1138" s="46" t="s">
        <v>82</v>
      </c>
      <c r="D1138" s="46" t="s">
        <v>80</v>
      </c>
      <c r="E1138" s="46" t="s">
        <v>82</v>
      </c>
      <c r="F1138" s="46" t="s">
        <v>4410</v>
      </c>
      <c r="G1138" s="46" t="s">
        <v>4411</v>
      </c>
      <c r="H1138" s="46" t="s">
        <v>4412</v>
      </c>
      <c r="I1138" t="s">
        <v>622</v>
      </c>
    </row>
    <row r="1139" spans="1:9" ht="12" customHeight="1">
      <c r="A1139" s="46" t="s">
        <v>43</v>
      </c>
      <c r="B1139" s="46" t="s">
        <v>80</v>
      </c>
      <c r="C1139" s="46" t="s">
        <v>82</v>
      </c>
      <c r="D1139" s="46" t="s">
        <v>80</v>
      </c>
      <c r="E1139" s="46" t="s">
        <v>82</v>
      </c>
      <c r="F1139" s="46" t="s">
        <v>4413</v>
      </c>
      <c r="G1139" s="46" t="s">
        <v>4414</v>
      </c>
      <c r="H1139" s="46" t="s">
        <v>4415</v>
      </c>
      <c r="I1139" t="s">
        <v>4416</v>
      </c>
    </row>
    <row r="1140" spans="1:9" ht="12" customHeight="1">
      <c r="A1140" s="46" t="s">
        <v>43</v>
      </c>
      <c r="B1140" s="46" t="s">
        <v>80</v>
      </c>
      <c r="C1140" s="46" t="s">
        <v>82</v>
      </c>
      <c r="D1140" s="46" t="s">
        <v>80</v>
      </c>
      <c r="E1140" s="46" t="s">
        <v>82</v>
      </c>
      <c r="F1140" s="46" t="s">
        <v>4417</v>
      </c>
      <c r="G1140" s="46" t="s">
        <v>4418</v>
      </c>
      <c r="H1140" s="46" t="s">
        <v>4419</v>
      </c>
      <c r="I1140" t="s">
        <v>618</v>
      </c>
    </row>
    <row r="1141" spans="1:9" ht="12" customHeight="1">
      <c r="A1141" s="46" t="s">
        <v>43</v>
      </c>
      <c r="B1141" s="46" t="s">
        <v>449</v>
      </c>
      <c r="C1141" s="46" t="s">
        <v>449</v>
      </c>
      <c r="D1141" s="46" t="s">
        <v>449</v>
      </c>
      <c r="E1141" s="46" t="s">
        <v>449</v>
      </c>
      <c r="F1141" s="46" t="s">
        <v>4420</v>
      </c>
      <c r="G1141" s="46" t="s">
        <v>4421</v>
      </c>
      <c r="H1141" s="46" t="s">
        <v>4422</v>
      </c>
      <c r="I1141" t="s">
        <v>2779</v>
      </c>
    </row>
    <row r="1142" spans="1:9" ht="12" customHeight="1">
      <c r="A1142" s="46" t="s">
        <v>43</v>
      </c>
      <c r="B1142" s="46" t="s">
        <v>449</v>
      </c>
      <c r="C1142" s="46" t="s">
        <v>449</v>
      </c>
      <c r="D1142" s="46" t="s">
        <v>449</v>
      </c>
      <c r="E1142" s="46" t="s">
        <v>449</v>
      </c>
      <c r="F1142" s="46" t="s">
        <v>4423</v>
      </c>
      <c r="G1142" s="46" t="s">
        <v>4424</v>
      </c>
      <c r="H1142" s="46" t="s">
        <v>4425</v>
      </c>
      <c r="I1142" t="s">
        <v>2981</v>
      </c>
    </row>
    <row r="1143" spans="1:9" ht="12" customHeight="1">
      <c r="A1143" s="46" t="s">
        <v>43</v>
      </c>
      <c r="B1143" s="46" t="s">
        <v>449</v>
      </c>
      <c r="C1143" s="46" t="s">
        <v>449</v>
      </c>
      <c r="D1143" s="46" t="s">
        <v>449</v>
      </c>
      <c r="E1143" s="46" t="s">
        <v>449</v>
      </c>
      <c r="F1143" s="46" t="s">
        <v>4426</v>
      </c>
      <c r="G1143" s="46" t="s">
        <v>4427</v>
      </c>
      <c r="H1143" s="46" t="s">
        <v>2813</v>
      </c>
      <c r="I1143" t="s">
        <v>740</v>
      </c>
    </row>
    <row r="1144" spans="1:9" ht="12" customHeight="1">
      <c r="A1144" s="46" t="s">
        <v>43</v>
      </c>
      <c r="B1144" s="46" t="s">
        <v>484</v>
      </c>
      <c r="C1144" s="46" t="s">
        <v>485</v>
      </c>
      <c r="D1144" s="46" t="s">
        <v>891</v>
      </c>
      <c r="E1144" s="46" t="s">
        <v>892</v>
      </c>
      <c r="F1144" s="46" t="s">
        <v>4428</v>
      </c>
      <c r="G1144" s="46" t="s">
        <v>4429</v>
      </c>
      <c r="H1144" s="46" t="s">
        <v>4430</v>
      </c>
      <c r="I1144" t="s">
        <v>590</v>
      </c>
    </row>
    <row r="1145" spans="1:9" ht="12" customHeight="1">
      <c r="A1145" s="46" t="s">
        <v>43</v>
      </c>
      <c r="B1145" s="46" t="s">
        <v>80</v>
      </c>
      <c r="C1145" s="46" t="s">
        <v>82</v>
      </c>
      <c r="D1145" s="46" t="s">
        <v>80</v>
      </c>
      <c r="E1145" s="46" t="s">
        <v>82</v>
      </c>
      <c r="F1145" s="46" t="s">
        <v>4431</v>
      </c>
      <c r="G1145" s="46" t="s">
        <v>4432</v>
      </c>
      <c r="H1145" s="46" t="s">
        <v>4433</v>
      </c>
      <c r="I1145" t="s">
        <v>714</v>
      </c>
    </row>
    <row r="1146" spans="1:9" ht="12" customHeight="1">
      <c r="A1146" s="46" t="s">
        <v>43</v>
      </c>
      <c r="B1146" s="46" t="s">
        <v>427</v>
      </c>
      <c r="C1146" s="46" t="s">
        <v>428</v>
      </c>
      <c r="D1146" s="46" t="s">
        <v>908</v>
      </c>
      <c r="E1146" s="46" t="s">
        <v>2992</v>
      </c>
      <c r="F1146" s="46" t="s">
        <v>4434</v>
      </c>
      <c r="G1146" s="46" t="s">
        <v>4435</v>
      </c>
      <c r="H1146" s="46" t="s">
        <v>4436</v>
      </c>
      <c r="I1146" t="s">
        <v>4437</v>
      </c>
    </row>
    <row r="1147" spans="1:9" ht="12" customHeight="1">
      <c r="A1147" s="46" t="s">
        <v>43</v>
      </c>
      <c r="B1147" s="46" t="s">
        <v>80</v>
      </c>
      <c r="C1147" s="46" t="s">
        <v>82</v>
      </c>
      <c r="D1147" s="46" t="s">
        <v>80</v>
      </c>
      <c r="E1147" s="46" t="s">
        <v>82</v>
      </c>
      <c r="F1147" s="46" t="s">
        <v>4438</v>
      </c>
      <c r="G1147" s="46" t="s">
        <v>4439</v>
      </c>
      <c r="H1147" s="46" t="s">
        <v>4440</v>
      </c>
      <c r="I1147" t="s">
        <v>733</v>
      </c>
    </row>
    <row r="1148" spans="1:9" ht="12" customHeight="1">
      <c r="A1148" s="46" t="s">
        <v>43</v>
      </c>
      <c r="B1148" s="46" t="s">
        <v>427</v>
      </c>
      <c r="C1148" s="46" t="s">
        <v>428</v>
      </c>
      <c r="D1148" s="46" t="s">
        <v>883</v>
      </c>
      <c r="E1148" s="46" t="s">
        <v>884</v>
      </c>
      <c r="F1148" s="46" t="s">
        <v>4441</v>
      </c>
      <c r="G1148" s="46" t="s">
        <v>4442</v>
      </c>
      <c r="H1148" s="46" t="s">
        <v>4443</v>
      </c>
      <c r="I1148" t="s">
        <v>434</v>
      </c>
    </row>
    <row r="1149" spans="1:9" ht="12" customHeight="1">
      <c r="A1149" s="46" t="s">
        <v>43</v>
      </c>
      <c r="B1149" s="46" t="s">
        <v>449</v>
      </c>
      <c r="C1149" s="46" t="s">
        <v>449</v>
      </c>
      <c r="D1149" s="46" t="s">
        <v>449</v>
      </c>
      <c r="E1149" s="46" t="s">
        <v>449</v>
      </c>
      <c r="F1149" s="46" t="s">
        <v>4444</v>
      </c>
      <c r="G1149" s="46" t="s">
        <v>4445</v>
      </c>
      <c r="H1149" s="46" t="s">
        <v>4446</v>
      </c>
      <c r="I1149" t="s">
        <v>4101</v>
      </c>
    </row>
    <row r="1150" spans="1:9" ht="12" customHeight="1">
      <c r="A1150" s="46" t="s">
        <v>43</v>
      </c>
      <c r="B1150" s="46" t="s">
        <v>449</v>
      </c>
      <c r="C1150" s="46" t="s">
        <v>449</v>
      </c>
      <c r="D1150" s="46" t="s">
        <v>449</v>
      </c>
      <c r="E1150" s="46" t="s">
        <v>449</v>
      </c>
      <c r="F1150" s="46" t="s">
        <v>4447</v>
      </c>
      <c r="G1150" s="46" t="s">
        <v>4448</v>
      </c>
      <c r="H1150" s="46" t="s">
        <v>4449</v>
      </c>
      <c r="I1150" t="s">
        <v>4450</v>
      </c>
    </row>
    <row r="1151" spans="1:9" ht="12" customHeight="1">
      <c r="A1151" s="46" t="s">
        <v>43</v>
      </c>
      <c r="B1151" s="46" t="s">
        <v>80</v>
      </c>
      <c r="C1151" s="46" t="s">
        <v>82</v>
      </c>
      <c r="D1151" s="46" t="s">
        <v>80</v>
      </c>
      <c r="E1151" s="46" t="s">
        <v>82</v>
      </c>
      <c r="F1151" s="46" t="s">
        <v>4451</v>
      </c>
      <c r="G1151" s="46" t="s">
        <v>4452</v>
      </c>
      <c r="H1151" s="46" t="s">
        <v>4453</v>
      </c>
      <c r="I1151" t="s">
        <v>733</v>
      </c>
    </row>
    <row r="1152" spans="1:9" ht="12" customHeight="1">
      <c r="A1152" s="46" t="s">
        <v>43</v>
      </c>
      <c r="B1152" s="46" t="s">
        <v>80</v>
      </c>
      <c r="C1152" s="46" t="s">
        <v>82</v>
      </c>
      <c r="D1152" s="46" t="s">
        <v>80</v>
      </c>
      <c r="E1152" s="46" t="s">
        <v>82</v>
      </c>
      <c r="F1152" s="46" t="s">
        <v>4454</v>
      </c>
      <c r="G1152" s="46" t="s">
        <v>4455</v>
      </c>
      <c r="H1152" s="46" t="s">
        <v>4456</v>
      </c>
      <c r="I1152" t="s">
        <v>420</v>
      </c>
    </row>
    <row r="1153" spans="1:9" ht="12" customHeight="1">
      <c r="A1153" s="46" t="s">
        <v>43</v>
      </c>
      <c r="B1153" s="46" t="s">
        <v>80</v>
      </c>
      <c r="C1153" s="46" t="s">
        <v>82</v>
      </c>
      <c r="D1153" s="46" t="s">
        <v>80</v>
      </c>
      <c r="E1153" s="46" t="s">
        <v>82</v>
      </c>
      <c r="F1153" s="46" t="s">
        <v>4457</v>
      </c>
      <c r="G1153" s="46" t="s">
        <v>4458</v>
      </c>
      <c r="H1153" s="46" t="s">
        <v>4459</v>
      </c>
      <c r="I1153" t="s">
        <v>714</v>
      </c>
    </row>
    <row r="1154" spans="1:9" ht="12" customHeight="1">
      <c r="A1154" s="46" t="s">
        <v>43</v>
      </c>
      <c r="B1154" s="46" t="s">
        <v>449</v>
      </c>
      <c r="C1154" s="46" t="s">
        <v>449</v>
      </c>
      <c r="D1154" s="46" t="s">
        <v>449</v>
      </c>
      <c r="E1154" s="46" t="s">
        <v>449</v>
      </c>
      <c r="F1154" s="46" t="s">
        <v>4460</v>
      </c>
      <c r="G1154" s="46" t="s">
        <v>4461</v>
      </c>
      <c r="H1154" s="46" t="s">
        <v>4462</v>
      </c>
      <c r="I1154" t="s">
        <v>4463</v>
      </c>
    </row>
    <row r="1155" spans="1:9" ht="12" customHeight="1">
      <c r="A1155" s="46" t="s">
        <v>43</v>
      </c>
      <c r="B1155" s="46" t="s">
        <v>80</v>
      </c>
      <c r="C1155" s="46" t="s">
        <v>82</v>
      </c>
      <c r="D1155" s="46" t="s">
        <v>80</v>
      </c>
      <c r="E1155" s="46" t="s">
        <v>82</v>
      </c>
      <c r="F1155" s="46" t="s">
        <v>4464</v>
      </c>
      <c r="G1155" s="46" t="s">
        <v>4465</v>
      </c>
      <c r="H1155" s="46" t="s">
        <v>4466</v>
      </c>
      <c r="I1155" t="s">
        <v>63</v>
      </c>
    </row>
    <row r="1156" spans="1:9" ht="12" customHeight="1">
      <c r="A1156" s="46" t="s">
        <v>43</v>
      </c>
      <c r="B1156" s="46" t="s">
        <v>80</v>
      </c>
      <c r="C1156" s="46" t="s">
        <v>82</v>
      </c>
      <c r="D1156" s="46" t="s">
        <v>80</v>
      </c>
      <c r="E1156" s="46" t="s">
        <v>82</v>
      </c>
      <c r="F1156" s="46" t="s">
        <v>4467</v>
      </c>
      <c r="G1156" s="46" t="s">
        <v>4468</v>
      </c>
      <c r="H1156" s="46" t="s">
        <v>4469</v>
      </c>
      <c r="I1156" t="s">
        <v>440</v>
      </c>
    </row>
    <row r="1157" spans="1:9" ht="12" customHeight="1">
      <c r="A1157" s="46" t="s">
        <v>43</v>
      </c>
      <c r="B1157" s="46" t="s">
        <v>449</v>
      </c>
      <c r="C1157" s="46" t="s">
        <v>449</v>
      </c>
      <c r="D1157" s="46" t="s">
        <v>449</v>
      </c>
      <c r="E1157" s="46" t="s">
        <v>449</v>
      </c>
      <c r="F1157" s="46" t="s">
        <v>4470</v>
      </c>
      <c r="G1157" s="46" t="s">
        <v>4471</v>
      </c>
      <c r="H1157" s="46" t="s">
        <v>4472</v>
      </c>
      <c r="I1157" t="s">
        <v>754</v>
      </c>
    </row>
    <row r="1158" spans="1:9" ht="12" customHeight="1">
      <c r="A1158" s="46" t="s">
        <v>43</v>
      </c>
      <c r="B1158" s="46" t="s">
        <v>500</v>
      </c>
      <c r="C1158" s="46" t="s">
        <v>501</v>
      </c>
      <c r="D1158" s="46" t="s">
        <v>502</v>
      </c>
      <c r="E1158" s="46" t="s">
        <v>503</v>
      </c>
      <c r="F1158" s="46" t="s">
        <v>4473</v>
      </c>
      <c r="G1158" s="46" t="s">
        <v>4474</v>
      </c>
      <c r="H1158" s="46" t="s">
        <v>4475</v>
      </c>
      <c r="I1158" t="s">
        <v>507</v>
      </c>
    </row>
    <row r="1159" spans="1:9" ht="12" customHeight="1">
      <c r="A1159" s="46" t="s">
        <v>43</v>
      </c>
      <c r="B1159" s="46" t="s">
        <v>80</v>
      </c>
      <c r="C1159" s="46" t="s">
        <v>82</v>
      </c>
      <c r="D1159" s="46" t="s">
        <v>80</v>
      </c>
      <c r="E1159" s="46" t="s">
        <v>82</v>
      </c>
      <c r="F1159" s="46" t="s">
        <v>4476</v>
      </c>
      <c r="G1159" s="46" t="s">
        <v>4477</v>
      </c>
      <c r="H1159" s="46" t="s">
        <v>4478</v>
      </c>
      <c r="I1159" t="s">
        <v>714</v>
      </c>
    </row>
    <row r="1160" spans="1:9" ht="12" customHeight="1">
      <c r="A1160" s="46" t="s">
        <v>43</v>
      </c>
      <c r="B1160" s="46" t="s">
        <v>80</v>
      </c>
      <c r="C1160" s="46" t="s">
        <v>82</v>
      </c>
      <c r="D1160" s="46" t="s">
        <v>80</v>
      </c>
      <c r="E1160" s="46" t="s">
        <v>82</v>
      </c>
      <c r="F1160" s="46" t="s">
        <v>4479</v>
      </c>
      <c r="G1160" s="46" t="s">
        <v>4480</v>
      </c>
      <c r="H1160" s="46" t="s">
        <v>4481</v>
      </c>
      <c r="I1160" t="s">
        <v>63</v>
      </c>
    </row>
    <row r="1161" spans="1:9" ht="12" customHeight="1">
      <c r="A1161" s="46" t="s">
        <v>43</v>
      </c>
      <c r="B1161" s="46" t="s">
        <v>80</v>
      </c>
      <c r="C1161" s="46" t="s">
        <v>82</v>
      </c>
      <c r="D1161" s="46" t="s">
        <v>80</v>
      </c>
      <c r="E1161" s="46" t="s">
        <v>82</v>
      </c>
      <c r="F1161" s="46" t="s">
        <v>4482</v>
      </c>
      <c r="G1161" s="46" t="s">
        <v>4483</v>
      </c>
      <c r="H1161" s="46" t="s">
        <v>4484</v>
      </c>
      <c r="I1161" t="s">
        <v>63</v>
      </c>
    </row>
    <row r="1162" spans="1:9" ht="12" customHeight="1">
      <c r="A1162" s="46" t="s">
        <v>43</v>
      </c>
      <c r="B1162" s="46" t="s">
        <v>80</v>
      </c>
      <c r="C1162" s="46" t="s">
        <v>82</v>
      </c>
      <c r="D1162" s="46" t="s">
        <v>80</v>
      </c>
      <c r="E1162" s="46" t="s">
        <v>82</v>
      </c>
      <c r="F1162" s="46" t="s">
        <v>4485</v>
      </c>
      <c r="G1162" s="46" t="s">
        <v>4486</v>
      </c>
      <c r="H1162" s="46" t="s">
        <v>4487</v>
      </c>
      <c r="I1162" t="s">
        <v>63</v>
      </c>
    </row>
    <row r="1163" spans="1:9" ht="12" customHeight="1">
      <c r="A1163" s="46" t="s">
        <v>43</v>
      </c>
      <c r="B1163" s="46" t="s">
        <v>788</v>
      </c>
      <c r="C1163" s="46" t="s">
        <v>789</v>
      </c>
      <c r="D1163" s="46" t="s">
        <v>790</v>
      </c>
      <c r="E1163" s="46" t="s">
        <v>791</v>
      </c>
      <c r="F1163" s="46" t="s">
        <v>4488</v>
      </c>
      <c r="G1163" s="46" t="s">
        <v>4489</v>
      </c>
      <c r="H1163" s="46" t="s">
        <v>4490</v>
      </c>
      <c r="I1163" t="s">
        <v>4491</v>
      </c>
    </row>
    <row r="1164" spans="1:9" ht="12" customHeight="1">
      <c r="A1164" s="46" t="s">
        <v>43</v>
      </c>
      <c r="B1164" s="46" t="s">
        <v>80</v>
      </c>
      <c r="C1164" s="46" t="s">
        <v>82</v>
      </c>
      <c r="D1164" s="46" t="s">
        <v>80</v>
      </c>
      <c r="E1164" s="46" t="s">
        <v>82</v>
      </c>
      <c r="F1164" s="46" t="s">
        <v>4492</v>
      </c>
      <c r="G1164" s="46" t="s">
        <v>4493</v>
      </c>
      <c r="H1164" s="46" t="s">
        <v>4494</v>
      </c>
      <c r="I1164" t="s">
        <v>714</v>
      </c>
    </row>
    <row r="1165" spans="1:9" ht="12" customHeight="1">
      <c r="A1165" s="46" t="s">
        <v>43</v>
      </c>
      <c r="B1165" s="46" t="s">
        <v>80</v>
      </c>
      <c r="C1165" s="46" t="s">
        <v>82</v>
      </c>
      <c r="D1165" s="46" t="s">
        <v>80</v>
      </c>
      <c r="E1165" s="46" t="s">
        <v>82</v>
      </c>
      <c r="F1165" s="46" t="s">
        <v>4495</v>
      </c>
      <c r="G1165" s="46" t="s">
        <v>4496</v>
      </c>
      <c r="H1165" s="46" t="s">
        <v>4497</v>
      </c>
      <c r="I1165" t="s">
        <v>668</v>
      </c>
    </row>
    <row r="1166" spans="1:9" ht="12" customHeight="1">
      <c r="A1166" s="46" t="s">
        <v>43</v>
      </c>
      <c r="B1166" s="46" t="s">
        <v>80</v>
      </c>
      <c r="C1166" s="46" t="s">
        <v>82</v>
      </c>
      <c r="D1166" s="46" t="s">
        <v>80</v>
      </c>
      <c r="E1166" s="46" t="s">
        <v>82</v>
      </c>
      <c r="F1166" s="46" t="s">
        <v>4498</v>
      </c>
      <c r="G1166" s="46" t="s">
        <v>4499</v>
      </c>
      <c r="H1166" s="46" t="s">
        <v>4500</v>
      </c>
      <c r="I1166" t="s">
        <v>63</v>
      </c>
    </row>
    <row r="1167" spans="1:9" ht="12" customHeight="1">
      <c r="A1167" s="46" t="s">
        <v>43</v>
      </c>
      <c r="B1167" s="46" t="s">
        <v>80</v>
      </c>
      <c r="C1167" s="46" t="s">
        <v>82</v>
      </c>
      <c r="D1167" s="46" t="s">
        <v>80</v>
      </c>
      <c r="E1167" s="46" t="s">
        <v>82</v>
      </c>
      <c r="F1167" s="46" t="s">
        <v>4501</v>
      </c>
      <c r="G1167" s="46" t="s">
        <v>4502</v>
      </c>
      <c r="H1167" s="46" t="s">
        <v>4503</v>
      </c>
      <c r="I1167" t="s">
        <v>2394</v>
      </c>
    </row>
    <row r="1168" spans="1:9" ht="12" customHeight="1">
      <c r="A1168" s="46" t="s">
        <v>43</v>
      </c>
      <c r="B1168" s="46" t="s">
        <v>80</v>
      </c>
      <c r="C1168" s="46" t="s">
        <v>82</v>
      </c>
      <c r="D1168" s="46" t="s">
        <v>80</v>
      </c>
      <c r="E1168" s="46" t="s">
        <v>82</v>
      </c>
      <c r="F1168" s="46" t="s">
        <v>4504</v>
      </c>
      <c r="G1168" s="46" t="s">
        <v>4505</v>
      </c>
      <c r="H1168" s="46" t="s">
        <v>4506</v>
      </c>
      <c r="I1168" t="s">
        <v>440</v>
      </c>
    </row>
    <row r="1169" spans="1:9" ht="12" customHeight="1">
      <c r="A1169" s="46" t="s">
        <v>43</v>
      </c>
      <c r="B1169" s="46" t="s">
        <v>80</v>
      </c>
      <c r="C1169" s="46" t="s">
        <v>82</v>
      </c>
      <c r="D1169" s="46" t="s">
        <v>80</v>
      </c>
      <c r="E1169" s="46" t="s">
        <v>82</v>
      </c>
      <c r="F1169" s="46" t="s">
        <v>4507</v>
      </c>
      <c r="G1169" s="46" t="s">
        <v>4508</v>
      </c>
      <c r="H1169" s="46" t="s">
        <v>4509</v>
      </c>
      <c r="I1169" t="s">
        <v>622</v>
      </c>
    </row>
    <row r="1170" spans="1:9" ht="12" customHeight="1">
      <c r="A1170" s="46" t="s">
        <v>43</v>
      </c>
      <c r="B1170" s="46" t="s">
        <v>80</v>
      </c>
      <c r="C1170" s="46" t="s">
        <v>82</v>
      </c>
      <c r="D1170" s="46" t="s">
        <v>80</v>
      </c>
      <c r="E1170" s="46" t="s">
        <v>82</v>
      </c>
      <c r="F1170" s="46" t="s">
        <v>4510</v>
      </c>
      <c r="G1170" s="46" t="s">
        <v>4511</v>
      </c>
      <c r="H1170" s="46" t="s">
        <v>4512</v>
      </c>
      <c r="I1170" t="s">
        <v>535</v>
      </c>
    </row>
    <row r="1171" spans="1:9" ht="12" customHeight="1">
      <c r="A1171" s="46" t="s">
        <v>43</v>
      </c>
      <c r="B1171" s="46" t="s">
        <v>703</v>
      </c>
      <c r="C1171" s="46" t="s">
        <v>704</v>
      </c>
      <c r="D1171" s="46" t="s">
        <v>705</v>
      </c>
      <c r="E1171" s="46" t="s">
        <v>706</v>
      </c>
      <c r="F1171" s="46" t="s">
        <v>4513</v>
      </c>
      <c r="G1171" s="46" t="s">
        <v>4514</v>
      </c>
      <c r="H1171" s="46" t="s">
        <v>4515</v>
      </c>
      <c r="I1171" t="s">
        <v>710</v>
      </c>
    </row>
    <row r="1172" spans="1:9" ht="12" customHeight="1">
      <c r="A1172" s="46" t="s">
        <v>43</v>
      </c>
      <c r="B1172" s="46" t="s">
        <v>1035</v>
      </c>
      <c r="C1172" s="46" t="s">
        <v>1036</v>
      </c>
      <c r="D1172" s="46" t="s">
        <v>1037</v>
      </c>
      <c r="E1172" s="46" t="s">
        <v>1038</v>
      </c>
      <c r="F1172" s="46" t="s">
        <v>4516</v>
      </c>
      <c r="G1172" s="46" t="s">
        <v>4517</v>
      </c>
      <c r="H1172" s="46" t="s">
        <v>4518</v>
      </c>
      <c r="I1172" t="s">
        <v>1042</v>
      </c>
    </row>
    <row r="1173" spans="1:9" ht="12" customHeight="1">
      <c r="A1173" s="46" t="s">
        <v>43</v>
      </c>
      <c r="B1173" s="46" t="s">
        <v>80</v>
      </c>
      <c r="C1173" s="46" t="s">
        <v>82</v>
      </c>
      <c r="D1173" s="46" t="s">
        <v>80</v>
      </c>
      <c r="E1173" s="46" t="s">
        <v>82</v>
      </c>
      <c r="F1173" s="46" t="s">
        <v>4519</v>
      </c>
      <c r="G1173" s="46" t="s">
        <v>4520</v>
      </c>
      <c r="H1173" s="46" t="s">
        <v>4521</v>
      </c>
      <c r="I1173" t="s">
        <v>714</v>
      </c>
    </row>
    <row r="1174" spans="1:9" ht="12" customHeight="1">
      <c r="A1174" s="46" t="s">
        <v>43</v>
      </c>
      <c r="B1174" s="46" t="s">
        <v>572</v>
      </c>
      <c r="C1174" s="46" t="s">
        <v>573</v>
      </c>
      <c r="D1174" s="46" t="s">
        <v>574</v>
      </c>
      <c r="E1174" s="46" t="s">
        <v>575</v>
      </c>
      <c r="F1174" s="46" t="s">
        <v>4522</v>
      </c>
      <c r="G1174" s="46" t="s">
        <v>4523</v>
      </c>
      <c r="H1174" s="46" t="s">
        <v>4524</v>
      </c>
      <c r="I1174" t="s">
        <v>579</v>
      </c>
    </row>
    <row r="1175" spans="1:9" ht="12" customHeight="1">
      <c r="A1175" s="46" t="s">
        <v>43</v>
      </c>
      <c r="B1175" s="46" t="s">
        <v>80</v>
      </c>
      <c r="C1175" s="46" t="s">
        <v>82</v>
      </c>
      <c r="D1175" s="46" t="s">
        <v>80</v>
      </c>
      <c r="E1175" s="46" t="s">
        <v>82</v>
      </c>
      <c r="F1175" s="46" t="s">
        <v>4525</v>
      </c>
      <c r="G1175" s="46" t="s">
        <v>4526</v>
      </c>
      <c r="H1175" s="46" t="s">
        <v>4527</v>
      </c>
      <c r="I1175" t="s">
        <v>440</v>
      </c>
    </row>
    <row r="1176" spans="1:9" ht="12" customHeight="1">
      <c r="A1176" s="46" t="s">
        <v>43</v>
      </c>
      <c r="B1176" s="46" t="s">
        <v>766</v>
      </c>
      <c r="C1176" s="46" t="s">
        <v>767</v>
      </c>
      <c r="D1176" s="46" t="s">
        <v>1906</v>
      </c>
      <c r="E1176" s="46" t="s">
        <v>1907</v>
      </c>
      <c r="F1176" s="46" t="s">
        <v>4528</v>
      </c>
      <c r="G1176" s="46" t="s">
        <v>4529</v>
      </c>
      <c r="H1176" s="46" t="s">
        <v>4530</v>
      </c>
      <c r="I1176" t="s">
        <v>773</v>
      </c>
    </row>
    <row r="1177" spans="1:9" ht="12" customHeight="1">
      <c r="A1177" s="46" t="s">
        <v>43</v>
      </c>
      <c r="B1177" s="46" t="s">
        <v>80</v>
      </c>
      <c r="C1177" s="46" t="s">
        <v>82</v>
      </c>
      <c r="D1177" s="46" t="s">
        <v>80</v>
      </c>
      <c r="E1177" s="46" t="s">
        <v>82</v>
      </c>
      <c r="F1177" s="46" t="s">
        <v>4531</v>
      </c>
      <c r="G1177" s="46" t="s">
        <v>4532</v>
      </c>
      <c r="H1177" s="46" t="s">
        <v>4533</v>
      </c>
      <c r="I1177" t="s">
        <v>63</v>
      </c>
    </row>
    <row r="1178" spans="1:9" ht="12" customHeight="1">
      <c r="A1178" s="46" t="s">
        <v>43</v>
      </c>
      <c r="B1178" s="46" t="s">
        <v>80</v>
      </c>
      <c r="C1178" s="46" t="s">
        <v>82</v>
      </c>
      <c r="D1178" s="46" t="s">
        <v>80</v>
      </c>
      <c r="E1178" s="46" t="s">
        <v>82</v>
      </c>
      <c r="F1178" s="46" t="s">
        <v>4534</v>
      </c>
      <c r="G1178" s="46" t="s">
        <v>4535</v>
      </c>
      <c r="H1178" s="46" t="s">
        <v>4536</v>
      </c>
      <c r="I1178" t="s">
        <v>4537</v>
      </c>
    </row>
    <row r="1179" spans="1:9" ht="12" customHeight="1">
      <c r="A1179" s="46" t="s">
        <v>43</v>
      </c>
      <c r="B1179" s="46" t="s">
        <v>680</v>
      </c>
      <c r="C1179" s="46" t="s">
        <v>681</v>
      </c>
      <c r="D1179" s="46" t="s">
        <v>1005</v>
      </c>
      <c r="E1179" s="46" t="s">
        <v>1006</v>
      </c>
      <c r="F1179" s="46" t="s">
        <v>4538</v>
      </c>
      <c r="G1179" s="46" t="s">
        <v>4539</v>
      </c>
      <c r="H1179" s="46" t="s">
        <v>4540</v>
      </c>
      <c r="I1179" t="s">
        <v>714</v>
      </c>
    </row>
    <row r="1180" spans="1:9" ht="12" customHeight="1">
      <c r="A1180" s="46" t="s">
        <v>43</v>
      </c>
      <c r="B1180" s="46" t="s">
        <v>80</v>
      </c>
      <c r="C1180" s="46" t="s">
        <v>82</v>
      </c>
      <c r="D1180" s="46" t="s">
        <v>80</v>
      </c>
      <c r="E1180" s="46" t="s">
        <v>82</v>
      </c>
      <c r="F1180" s="46" t="s">
        <v>4541</v>
      </c>
      <c r="G1180" s="46" t="s">
        <v>4542</v>
      </c>
      <c r="H1180" s="46" t="s">
        <v>4543</v>
      </c>
      <c r="I1180" t="s">
        <v>63</v>
      </c>
    </row>
    <row r="1181" spans="1:9" ht="12" customHeight="1">
      <c r="A1181" s="46" t="s">
        <v>43</v>
      </c>
      <c r="B1181" s="46" t="s">
        <v>80</v>
      </c>
      <c r="C1181" s="46" t="s">
        <v>82</v>
      </c>
      <c r="D1181" s="46" t="s">
        <v>80</v>
      </c>
      <c r="E1181" s="46" t="s">
        <v>82</v>
      </c>
      <c r="F1181" s="46" t="s">
        <v>4544</v>
      </c>
      <c r="G1181" s="46" t="s">
        <v>4545</v>
      </c>
      <c r="H1181" s="46" t="s">
        <v>4546</v>
      </c>
      <c r="I1181" t="s">
        <v>618</v>
      </c>
    </row>
    <row r="1182" spans="1:9" ht="12" customHeight="1">
      <c r="A1182" s="46" t="s">
        <v>43</v>
      </c>
      <c r="B1182" s="46" t="s">
        <v>80</v>
      </c>
      <c r="C1182" s="46" t="s">
        <v>82</v>
      </c>
      <c r="D1182" s="46" t="s">
        <v>80</v>
      </c>
      <c r="E1182" s="46" t="s">
        <v>82</v>
      </c>
      <c r="F1182" s="46" t="s">
        <v>4547</v>
      </c>
      <c r="G1182" s="46" t="s">
        <v>4548</v>
      </c>
      <c r="H1182" s="46" t="s">
        <v>4549</v>
      </c>
      <c r="I1182" t="s">
        <v>420</v>
      </c>
    </row>
    <row r="1183" spans="1:9" ht="12" customHeight="1">
      <c r="A1183" s="46" t="s">
        <v>43</v>
      </c>
      <c r="B1183" s="46" t="s">
        <v>80</v>
      </c>
      <c r="C1183" s="46" t="s">
        <v>82</v>
      </c>
      <c r="D1183" s="46" t="s">
        <v>80</v>
      </c>
      <c r="E1183" s="46" t="s">
        <v>82</v>
      </c>
      <c r="F1183" s="46" t="s">
        <v>4550</v>
      </c>
      <c r="G1183" s="46" t="s">
        <v>4551</v>
      </c>
      <c r="H1183" s="46" t="s">
        <v>4552</v>
      </c>
      <c r="I1183" t="s">
        <v>63</v>
      </c>
    </row>
    <row r="1184" spans="1:9" ht="12" customHeight="1">
      <c r="A1184" s="46" t="s">
        <v>43</v>
      </c>
      <c r="B1184" s="46" t="s">
        <v>80</v>
      </c>
      <c r="C1184" s="46" t="s">
        <v>82</v>
      </c>
      <c r="D1184" s="46" t="s">
        <v>80</v>
      </c>
      <c r="E1184" s="46" t="s">
        <v>82</v>
      </c>
      <c r="F1184" s="46" t="s">
        <v>4553</v>
      </c>
      <c r="G1184" s="46" t="s">
        <v>4554</v>
      </c>
      <c r="H1184" s="46" t="s">
        <v>4555</v>
      </c>
      <c r="I1184" t="s">
        <v>714</v>
      </c>
    </row>
    <row r="1185" spans="1:9" ht="12" customHeight="1">
      <c r="A1185" s="46" t="s">
        <v>43</v>
      </c>
      <c r="B1185" s="46" t="s">
        <v>1048</v>
      </c>
      <c r="C1185" s="46" t="s">
        <v>1049</v>
      </c>
      <c r="D1185" s="46" t="s">
        <v>1048</v>
      </c>
      <c r="E1185" s="46" t="s">
        <v>1049</v>
      </c>
      <c r="F1185" s="46" t="s">
        <v>4556</v>
      </c>
      <c r="G1185" s="46" t="s">
        <v>4557</v>
      </c>
      <c r="H1185" s="46" t="s">
        <v>4558</v>
      </c>
      <c r="I1185" t="s">
        <v>618</v>
      </c>
    </row>
    <row r="1186" spans="1:9" ht="12" customHeight="1">
      <c r="A1186" s="46" t="s">
        <v>43</v>
      </c>
      <c r="B1186" s="46" t="s">
        <v>508</v>
      </c>
      <c r="C1186" s="46" t="s">
        <v>509</v>
      </c>
      <c r="D1186" s="46" t="s">
        <v>751</v>
      </c>
      <c r="E1186" s="46" t="s">
        <v>752</v>
      </c>
      <c r="F1186" s="46" t="s">
        <v>4559</v>
      </c>
      <c r="G1186" s="46" t="s">
        <v>4560</v>
      </c>
      <c r="H1186" s="46" t="s">
        <v>4561</v>
      </c>
      <c r="I1186" t="s">
        <v>668</v>
      </c>
    </row>
    <row r="1187" spans="1:9" ht="12" customHeight="1">
      <c r="A1187" s="46" t="s">
        <v>43</v>
      </c>
      <c r="B1187" s="46" t="s">
        <v>80</v>
      </c>
      <c r="C1187" s="46" t="s">
        <v>82</v>
      </c>
      <c r="D1187" s="46" t="s">
        <v>80</v>
      </c>
      <c r="E1187" s="46" t="s">
        <v>82</v>
      </c>
      <c r="F1187" s="46" t="s">
        <v>4562</v>
      </c>
      <c r="G1187" s="46" t="s">
        <v>4563</v>
      </c>
      <c r="H1187" s="46" t="s">
        <v>4564</v>
      </c>
      <c r="I1187" t="s">
        <v>733</v>
      </c>
    </row>
    <row r="1188" spans="1:9" ht="12" customHeight="1">
      <c r="A1188" s="46" t="s">
        <v>43</v>
      </c>
      <c r="B1188" s="46" t="s">
        <v>427</v>
      </c>
      <c r="C1188" s="46" t="s">
        <v>428</v>
      </c>
      <c r="D1188" s="46" t="s">
        <v>780</v>
      </c>
      <c r="E1188" s="46" t="s">
        <v>781</v>
      </c>
      <c r="F1188" s="46" t="s">
        <v>4565</v>
      </c>
      <c r="G1188" s="46" t="s">
        <v>4566</v>
      </c>
      <c r="H1188" s="46" t="s">
        <v>4567</v>
      </c>
      <c r="I1188" t="s">
        <v>434</v>
      </c>
    </row>
    <row r="1189" spans="1:9" ht="12" customHeight="1">
      <c r="A1189" s="46" t="s">
        <v>43</v>
      </c>
      <c r="B1189" s="46" t="s">
        <v>559</v>
      </c>
      <c r="C1189" s="46" t="s">
        <v>560</v>
      </c>
      <c r="D1189" s="46" t="s">
        <v>561</v>
      </c>
      <c r="E1189" s="46" t="s">
        <v>562</v>
      </c>
      <c r="F1189" s="46" t="s">
        <v>4568</v>
      </c>
      <c r="G1189" s="46" t="s">
        <v>4569</v>
      </c>
      <c r="H1189" s="46" t="s">
        <v>4570</v>
      </c>
      <c r="I1189" t="s">
        <v>566</v>
      </c>
    </row>
    <row r="1190" spans="1:9" ht="12" customHeight="1">
      <c r="A1190" s="46" t="s">
        <v>43</v>
      </c>
      <c r="B1190" s="46" t="s">
        <v>634</v>
      </c>
      <c r="C1190" s="46" t="s">
        <v>635</v>
      </c>
      <c r="D1190" s="46" t="s">
        <v>1030</v>
      </c>
      <c r="E1190" s="46" t="s">
        <v>1031</v>
      </c>
      <c r="F1190" s="46" t="s">
        <v>4571</v>
      </c>
      <c r="G1190" s="46" t="s">
        <v>4572</v>
      </c>
      <c r="H1190" s="46" t="s">
        <v>4573</v>
      </c>
      <c r="I1190" t="s">
        <v>480</v>
      </c>
    </row>
    <row r="1191" spans="1:9" ht="12" customHeight="1">
      <c r="A1191" s="46" t="s">
        <v>43</v>
      </c>
      <c r="B1191" s="46" t="s">
        <v>80</v>
      </c>
      <c r="C1191" s="46" t="s">
        <v>82</v>
      </c>
      <c r="D1191" s="46" t="s">
        <v>80</v>
      </c>
      <c r="E1191" s="46" t="s">
        <v>82</v>
      </c>
      <c r="F1191" s="46" t="s">
        <v>4574</v>
      </c>
      <c r="G1191" s="46" t="s">
        <v>4575</v>
      </c>
      <c r="H1191" s="46" t="s">
        <v>4576</v>
      </c>
      <c r="I1191" t="s">
        <v>733</v>
      </c>
    </row>
    <row r="1192" spans="1:9" ht="12" customHeight="1">
      <c r="A1192" s="46" t="s">
        <v>43</v>
      </c>
      <c r="B1192" s="46" t="s">
        <v>1048</v>
      </c>
      <c r="C1192" s="46" t="s">
        <v>1049</v>
      </c>
      <c r="D1192" s="46" t="s">
        <v>1048</v>
      </c>
      <c r="E1192" s="46" t="s">
        <v>1049</v>
      </c>
      <c r="F1192" s="46" t="s">
        <v>4577</v>
      </c>
      <c r="G1192" s="46" t="s">
        <v>4578</v>
      </c>
      <c r="H1192" s="46" t="s">
        <v>4579</v>
      </c>
      <c r="I1192" t="s">
        <v>434</v>
      </c>
    </row>
    <row r="1193" spans="1:9" ht="12" customHeight="1">
      <c r="A1193" s="46" t="s">
        <v>43</v>
      </c>
      <c r="B1193" s="46" t="s">
        <v>559</v>
      </c>
      <c r="C1193" s="46" t="s">
        <v>560</v>
      </c>
      <c r="D1193" s="46" t="s">
        <v>3422</v>
      </c>
      <c r="E1193" s="46" t="s">
        <v>3423</v>
      </c>
      <c r="F1193" s="46" t="s">
        <v>4580</v>
      </c>
      <c r="G1193" s="46" t="s">
        <v>4581</v>
      </c>
      <c r="H1193" s="46" t="s">
        <v>4582</v>
      </c>
      <c r="I1193" t="s">
        <v>566</v>
      </c>
    </row>
    <row r="1194" spans="1:9" ht="12" customHeight="1">
      <c r="A1194" s="46" t="s">
        <v>43</v>
      </c>
      <c r="B1194" s="46" t="s">
        <v>861</v>
      </c>
      <c r="C1194" s="46" t="s">
        <v>862</v>
      </c>
      <c r="D1194" s="46" t="s">
        <v>863</v>
      </c>
      <c r="E1194" s="46" t="s">
        <v>864</v>
      </c>
      <c r="F1194" s="46" t="s">
        <v>4583</v>
      </c>
      <c r="G1194" s="46" t="s">
        <v>4584</v>
      </c>
      <c r="H1194" s="46" t="s">
        <v>4585</v>
      </c>
      <c r="I1194" t="s">
        <v>1062</v>
      </c>
    </row>
    <row r="1195" spans="1:9" ht="12" customHeight="1">
      <c r="A1195" s="46" t="s">
        <v>43</v>
      </c>
      <c r="B1195" s="46" t="s">
        <v>508</v>
      </c>
      <c r="C1195" s="46" t="s">
        <v>509</v>
      </c>
      <c r="D1195" s="46" t="s">
        <v>3241</v>
      </c>
      <c r="E1195" s="46" t="s">
        <v>3242</v>
      </c>
      <c r="F1195" s="46" t="s">
        <v>4586</v>
      </c>
      <c r="G1195" s="46" t="s">
        <v>4587</v>
      </c>
      <c r="H1195" s="46" t="s">
        <v>4588</v>
      </c>
      <c r="I1195" t="s">
        <v>515</v>
      </c>
    </row>
    <row r="1196" spans="1:9" ht="12" customHeight="1">
      <c r="A1196" s="46" t="s">
        <v>43</v>
      </c>
      <c r="B1196" s="46" t="s">
        <v>427</v>
      </c>
      <c r="C1196" s="46" t="s">
        <v>428</v>
      </c>
      <c r="D1196" s="46" t="s">
        <v>2083</v>
      </c>
      <c r="E1196" s="46" t="s">
        <v>2084</v>
      </c>
      <c r="F1196" s="46" t="s">
        <v>4589</v>
      </c>
      <c r="G1196" s="46" t="s">
        <v>4590</v>
      </c>
      <c r="H1196" s="46" t="s">
        <v>4591</v>
      </c>
      <c r="I1196" t="s">
        <v>668</v>
      </c>
    </row>
    <row r="1197" spans="1:9" ht="12" customHeight="1">
      <c r="A1197" s="46" t="s">
        <v>43</v>
      </c>
      <c r="B1197" s="46" t="s">
        <v>80</v>
      </c>
      <c r="C1197" s="46" t="s">
        <v>82</v>
      </c>
      <c r="D1197" s="46" t="s">
        <v>80</v>
      </c>
      <c r="E1197" s="46" t="s">
        <v>82</v>
      </c>
      <c r="F1197" s="46" t="s">
        <v>4592</v>
      </c>
      <c r="G1197" s="46" t="s">
        <v>4593</v>
      </c>
      <c r="H1197" s="46" t="s">
        <v>4594</v>
      </c>
      <c r="I1197" t="s">
        <v>714</v>
      </c>
    </row>
    <row r="1198" spans="1:9" ht="12" customHeight="1">
      <c r="A1198" s="46" t="s">
        <v>43</v>
      </c>
      <c r="B1198" s="46" t="s">
        <v>80</v>
      </c>
      <c r="C1198" s="46" t="s">
        <v>82</v>
      </c>
      <c r="D1198" s="46" t="s">
        <v>80</v>
      </c>
      <c r="E1198" s="46" t="s">
        <v>82</v>
      </c>
      <c r="F1198" s="46" t="s">
        <v>4595</v>
      </c>
      <c r="G1198" s="46" t="s">
        <v>4596</v>
      </c>
      <c r="H1198" s="46" t="s">
        <v>4597</v>
      </c>
      <c r="I1198" t="s">
        <v>733</v>
      </c>
    </row>
    <row r="1199" spans="1:9" ht="12" customHeight="1">
      <c r="A1199" s="46" t="s">
        <v>43</v>
      </c>
      <c r="B1199" s="46" t="s">
        <v>80</v>
      </c>
      <c r="C1199" s="46" t="s">
        <v>82</v>
      </c>
      <c r="D1199" s="46" t="s">
        <v>80</v>
      </c>
      <c r="E1199" s="46" t="s">
        <v>82</v>
      </c>
      <c r="F1199" s="46" t="s">
        <v>4598</v>
      </c>
      <c r="G1199" s="46" t="s">
        <v>4599</v>
      </c>
      <c r="H1199" s="46" t="s">
        <v>4600</v>
      </c>
      <c r="I1199" t="s">
        <v>618</v>
      </c>
    </row>
    <row r="1200" spans="1:9" ht="12" customHeight="1">
      <c r="A1200" s="46" t="s">
        <v>43</v>
      </c>
      <c r="B1200" s="46" t="s">
        <v>80</v>
      </c>
      <c r="C1200" s="46" t="s">
        <v>82</v>
      </c>
      <c r="D1200" s="46" t="s">
        <v>80</v>
      </c>
      <c r="E1200" s="46" t="s">
        <v>82</v>
      </c>
      <c r="F1200" s="46" t="s">
        <v>4601</v>
      </c>
      <c r="G1200" s="46" t="s">
        <v>4602</v>
      </c>
      <c r="H1200" s="46" t="s">
        <v>4603</v>
      </c>
      <c r="I1200" t="s">
        <v>622</v>
      </c>
    </row>
    <row r="1201" spans="1:9" ht="12" customHeight="1">
      <c r="A1201" s="46" t="s">
        <v>43</v>
      </c>
      <c r="B1201" s="46" t="s">
        <v>80</v>
      </c>
      <c r="C1201" s="46" t="s">
        <v>82</v>
      </c>
      <c r="D1201" s="46" t="s">
        <v>80</v>
      </c>
      <c r="E1201" s="46" t="s">
        <v>82</v>
      </c>
      <c r="F1201" s="46" t="s">
        <v>4604</v>
      </c>
      <c r="G1201" s="46" t="s">
        <v>4605</v>
      </c>
      <c r="H1201" s="46" t="s">
        <v>4606</v>
      </c>
      <c r="I1201" t="s">
        <v>63</v>
      </c>
    </row>
    <row r="1202" spans="1:9" ht="12" customHeight="1">
      <c r="A1202" s="46" t="s">
        <v>43</v>
      </c>
      <c r="B1202" s="46" t="s">
        <v>1035</v>
      </c>
      <c r="C1202" s="46" t="s">
        <v>1036</v>
      </c>
      <c r="D1202" s="46" t="s">
        <v>1037</v>
      </c>
      <c r="E1202" s="46" t="s">
        <v>1038</v>
      </c>
      <c r="F1202" s="46" t="s">
        <v>4607</v>
      </c>
      <c r="G1202" s="46" t="s">
        <v>4608</v>
      </c>
      <c r="H1202" s="46" t="s">
        <v>4609</v>
      </c>
      <c r="I1202" t="s">
        <v>1042</v>
      </c>
    </row>
    <row r="1203" spans="1:9" ht="12" customHeight="1">
      <c r="A1203" s="46" t="s">
        <v>43</v>
      </c>
      <c r="B1203" s="46" t="s">
        <v>80</v>
      </c>
      <c r="C1203" s="46" t="s">
        <v>82</v>
      </c>
      <c r="D1203" s="46" t="s">
        <v>80</v>
      </c>
      <c r="E1203" s="46" t="s">
        <v>82</v>
      </c>
      <c r="F1203" s="46" t="s">
        <v>4610</v>
      </c>
      <c r="G1203" s="46" t="s">
        <v>4611</v>
      </c>
      <c r="H1203" s="46" t="s">
        <v>4612</v>
      </c>
      <c r="I1203" t="s">
        <v>495</v>
      </c>
    </row>
    <row r="1204" spans="1:9" ht="12" customHeight="1">
      <c r="A1204" s="46" t="s">
        <v>43</v>
      </c>
      <c r="B1204" s="46" t="s">
        <v>80</v>
      </c>
      <c r="C1204" s="46" t="s">
        <v>82</v>
      </c>
      <c r="D1204" s="46" t="s">
        <v>80</v>
      </c>
      <c r="E1204" s="46" t="s">
        <v>82</v>
      </c>
      <c r="F1204" s="46" t="s">
        <v>4613</v>
      </c>
      <c r="G1204" s="46" t="s">
        <v>4614</v>
      </c>
      <c r="H1204" s="46" t="s">
        <v>4615</v>
      </c>
      <c r="I1204" t="s">
        <v>622</v>
      </c>
    </row>
    <row r="1205" spans="1:9" ht="12" customHeight="1">
      <c r="A1205" s="46" t="s">
        <v>43</v>
      </c>
      <c r="B1205" s="46" t="s">
        <v>80</v>
      </c>
      <c r="C1205" s="46" t="s">
        <v>82</v>
      </c>
      <c r="D1205" s="46" t="s">
        <v>80</v>
      </c>
      <c r="E1205" s="46" t="s">
        <v>82</v>
      </c>
      <c r="F1205" s="46" t="s">
        <v>4616</v>
      </c>
      <c r="G1205" s="46" t="s">
        <v>4617</v>
      </c>
      <c r="H1205" s="46" t="s">
        <v>4618</v>
      </c>
      <c r="I1205" t="s">
        <v>668</v>
      </c>
    </row>
    <row r="1206" spans="1:9" ht="12" customHeight="1">
      <c r="A1206" s="46" t="s">
        <v>43</v>
      </c>
      <c r="B1206" s="46" t="s">
        <v>80</v>
      </c>
      <c r="C1206" s="46" t="s">
        <v>82</v>
      </c>
      <c r="D1206" s="46" t="s">
        <v>80</v>
      </c>
      <c r="E1206" s="46" t="s">
        <v>82</v>
      </c>
      <c r="F1206" s="46" t="s">
        <v>4619</v>
      </c>
      <c r="G1206" s="46" t="s">
        <v>4620</v>
      </c>
      <c r="H1206" s="46" t="s">
        <v>4621</v>
      </c>
      <c r="I1206" t="s">
        <v>4622</v>
      </c>
    </row>
    <row r="1207" spans="1:9" ht="12" customHeight="1">
      <c r="A1207" s="46" t="s">
        <v>43</v>
      </c>
      <c r="B1207" s="46" t="s">
        <v>80</v>
      </c>
      <c r="C1207" s="46" t="s">
        <v>82</v>
      </c>
      <c r="D1207" s="46" t="s">
        <v>80</v>
      </c>
      <c r="E1207" s="46" t="s">
        <v>82</v>
      </c>
      <c r="F1207" s="46" t="s">
        <v>4623</v>
      </c>
      <c r="G1207" s="46" t="s">
        <v>4624</v>
      </c>
      <c r="H1207" s="46" t="s">
        <v>4625</v>
      </c>
      <c r="I1207" t="s">
        <v>63</v>
      </c>
    </row>
    <row r="1208" spans="1:9" ht="12" customHeight="1">
      <c r="A1208" s="46" t="s">
        <v>43</v>
      </c>
      <c r="B1208" s="46" t="s">
        <v>80</v>
      </c>
      <c r="C1208" s="46" t="s">
        <v>82</v>
      </c>
      <c r="D1208" s="46" t="s">
        <v>80</v>
      </c>
      <c r="E1208" s="46" t="s">
        <v>82</v>
      </c>
      <c r="F1208" s="46" t="s">
        <v>4626</v>
      </c>
      <c r="G1208" s="46" t="s">
        <v>4627</v>
      </c>
      <c r="H1208" s="46" t="s">
        <v>4628</v>
      </c>
      <c r="I1208" t="s">
        <v>740</v>
      </c>
    </row>
    <row r="1209" spans="1:9" ht="12" customHeight="1">
      <c r="A1209" s="46" t="s">
        <v>43</v>
      </c>
      <c r="B1209" s="46" t="s">
        <v>458</v>
      </c>
      <c r="C1209" s="46" t="s">
        <v>459</v>
      </c>
      <c r="D1209" s="46" t="s">
        <v>458</v>
      </c>
      <c r="E1209" s="46" t="s">
        <v>459</v>
      </c>
      <c r="F1209" s="46" t="s">
        <v>4629</v>
      </c>
      <c r="G1209" s="46" t="s">
        <v>4630</v>
      </c>
      <c r="H1209" s="46" t="s">
        <v>828</v>
      </c>
      <c r="I1209" t="s">
        <v>4631</v>
      </c>
    </row>
    <row r="1210" spans="1:9" ht="12" customHeight="1">
      <c r="A1210" s="46" t="s">
        <v>43</v>
      </c>
      <c r="B1210" s="46" t="s">
        <v>788</v>
      </c>
      <c r="C1210" s="46" t="s">
        <v>789</v>
      </c>
      <c r="D1210" s="46" t="s">
        <v>790</v>
      </c>
      <c r="E1210" s="46" t="s">
        <v>791</v>
      </c>
      <c r="F1210" s="46" t="s">
        <v>4632</v>
      </c>
      <c r="G1210" s="46" t="s">
        <v>4633</v>
      </c>
      <c r="H1210" s="46" t="s">
        <v>4634</v>
      </c>
      <c r="I1210" t="s">
        <v>844</v>
      </c>
    </row>
    <row r="1211" spans="1:9" ht="12" customHeight="1">
      <c r="A1211" s="46" t="s">
        <v>43</v>
      </c>
      <c r="B1211" s="46" t="s">
        <v>449</v>
      </c>
      <c r="C1211" s="46" t="s">
        <v>449</v>
      </c>
      <c r="D1211" s="46" t="s">
        <v>449</v>
      </c>
      <c r="E1211" s="46" t="s">
        <v>449</v>
      </c>
      <c r="F1211" s="46" t="s">
        <v>4635</v>
      </c>
      <c r="G1211" s="46" t="s">
        <v>4636</v>
      </c>
      <c r="H1211" s="46" t="s">
        <v>4637</v>
      </c>
      <c r="I1211" t="s">
        <v>4638</v>
      </c>
    </row>
    <row r="1212" spans="1:9" ht="12" customHeight="1">
      <c r="A1212" s="46" t="s">
        <v>43</v>
      </c>
      <c r="B1212" s="46" t="s">
        <v>475</v>
      </c>
      <c r="C1212" s="46" t="s">
        <v>476</v>
      </c>
      <c r="D1212" s="46" t="s">
        <v>475</v>
      </c>
      <c r="E1212" s="46" t="s">
        <v>476</v>
      </c>
      <c r="F1212" s="46" t="s">
        <v>4639</v>
      </c>
      <c r="G1212" s="46" t="s">
        <v>4640</v>
      </c>
      <c r="H1212" s="46" t="s">
        <v>4641</v>
      </c>
      <c r="I1212" t="s">
        <v>480</v>
      </c>
    </row>
    <row r="1213" spans="1:9" ht="12" customHeight="1">
      <c r="A1213" s="46" t="s">
        <v>43</v>
      </c>
      <c r="B1213" s="46" t="s">
        <v>427</v>
      </c>
      <c r="C1213" s="46" t="s">
        <v>428</v>
      </c>
      <c r="D1213" s="46" t="s">
        <v>429</v>
      </c>
      <c r="E1213" s="46" t="s">
        <v>430</v>
      </c>
      <c r="F1213" s="46" t="s">
        <v>4642</v>
      </c>
      <c r="G1213" s="46" t="s">
        <v>4643</v>
      </c>
      <c r="H1213" s="46" t="s">
        <v>4644</v>
      </c>
      <c r="I1213" t="s">
        <v>4638</v>
      </c>
    </row>
    <row r="1214" spans="1:9" ht="12" customHeight="1">
      <c r="A1214" s="46" t="s">
        <v>43</v>
      </c>
      <c r="B1214" s="46" t="s">
        <v>80</v>
      </c>
      <c r="C1214" s="46" t="s">
        <v>82</v>
      </c>
      <c r="D1214" s="46" t="s">
        <v>80</v>
      </c>
      <c r="E1214" s="46" t="s">
        <v>82</v>
      </c>
      <c r="F1214" s="46" t="s">
        <v>4645</v>
      </c>
      <c r="G1214" s="46" t="s">
        <v>4646</v>
      </c>
      <c r="H1214" s="46" t="s">
        <v>4647</v>
      </c>
      <c r="I1214" t="s">
        <v>434</v>
      </c>
    </row>
    <row r="1215" spans="1:9" ht="12" customHeight="1">
      <c r="A1215" s="46" t="s">
        <v>43</v>
      </c>
      <c r="B1215" s="46" t="s">
        <v>80</v>
      </c>
      <c r="C1215" s="46" t="s">
        <v>82</v>
      </c>
      <c r="D1215" s="46" t="s">
        <v>80</v>
      </c>
      <c r="E1215" s="46" t="s">
        <v>82</v>
      </c>
      <c r="F1215" s="46" t="s">
        <v>4648</v>
      </c>
      <c r="G1215" s="46" t="s">
        <v>4649</v>
      </c>
      <c r="H1215" s="46" t="s">
        <v>4650</v>
      </c>
      <c r="I1215" t="s">
        <v>618</v>
      </c>
    </row>
    <row r="1216" spans="1:9" ht="12" customHeight="1">
      <c r="A1216" s="46" t="s">
        <v>43</v>
      </c>
      <c r="B1216" s="46" t="s">
        <v>475</v>
      </c>
      <c r="C1216" s="46" t="s">
        <v>476</v>
      </c>
      <c r="D1216" s="46" t="s">
        <v>475</v>
      </c>
      <c r="E1216" s="46" t="s">
        <v>476</v>
      </c>
      <c r="F1216" s="46" t="s">
        <v>4651</v>
      </c>
      <c r="G1216" s="46" t="s">
        <v>4652</v>
      </c>
      <c r="H1216" s="46" t="s">
        <v>4653</v>
      </c>
      <c r="I1216" t="s">
        <v>611</v>
      </c>
    </row>
    <row r="1217" spans="1:9" ht="12" customHeight="1">
      <c r="A1217" s="46" t="s">
        <v>43</v>
      </c>
      <c r="B1217" s="46" t="s">
        <v>449</v>
      </c>
      <c r="C1217" s="46" t="s">
        <v>449</v>
      </c>
      <c r="D1217" s="46" t="s">
        <v>449</v>
      </c>
      <c r="E1217" s="46" t="s">
        <v>449</v>
      </c>
      <c r="F1217" s="46" t="s">
        <v>4654</v>
      </c>
      <c r="G1217" s="46" t="s">
        <v>4655</v>
      </c>
      <c r="H1217" s="46" t="s">
        <v>4656</v>
      </c>
      <c r="I1217" t="s">
        <v>2558</v>
      </c>
    </row>
    <row r="1218" spans="1:9" ht="12" customHeight="1">
      <c r="A1218" s="46" t="s">
        <v>43</v>
      </c>
      <c r="B1218" s="46" t="s">
        <v>475</v>
      </c>
      <c r="C1218" s="46" t="s">
        <v>476</v>
      </c>
      <c r="D1218" s="46" t="s">
        <v>475</v>
      </c>
      <c r="E1218" s="46" t="s">
        <v>476</v>
      </c>
      <c r="F1218" s="46" t="s">
        <v>4657</v>
      </c>
      <c r="G1218" s="46" t="s">
        <v>4658</v>
      </c>
      <c r="H1218" s="46" t="s">
        <v>4659</v>
      </c>
      <c r="I1218" t="s">
        <v>480</v>
      </c>
    </row>
    <row r="1219" spans="1:9" ht="12" customHeight="1">
      <c r="A1219" s="46" t="s">
        <v>43</v>
      </c>
      <c r="B1219" s="46" t="s">
        <v>441</v>
      </c>
      <c r="C1219" s="46" t="s">
        <v>442</v>
      </c>
      <c r="D1219" s="46" t="s">
        <v>981</v>
      </c>
      <c r="E1219" s="46" t="s">
        <v>982</v>
      </c>
      <c r="F1219" s="46" t="s">
        <v>4660</v>
      </c>
      <c r="G1219" s="46" t="s">
        <v>4661</v>
      </c>
      <c r="H1219" s="46" t="s">
        <v>828</v>
      </c>
      <c r="I1219" t="s">
        <v>4662</v>
      </c>
    </row>
    <row r="1220" spans="1:9" ht="12" customHeight="1">
      <c r="A1220" s="46" t="s">
        <v>43</v>
      </c>
      <c r="B1220" s="46" t="s">
        <v>572</v>
      </c>
      <c r="C1220" s="46" t="s">
        <v>573</v>
      </c>
      <c r="D1220" s="46" t="s">
        <v>574</v>
      </c>
      <c r="E1220" s="46" t="s">
        <v>575</v>
      </c>
      <c r="F1220" s="46" t="s">
        <v>4663</v>
      </c>
      <c r="G1220" s="46" t="s">
        <v>4664</v>
      </c>
      <c r="H1220" s="46" t="s">
        <v>828</v>
      </c>
      <c r="I1220" t="s">
        <v>4665</v>
      </c>
    </row>
    <row r="1221" spans="1:9" ht="12" customHeight="1">
      <c r="A1221" s="46" t="s">
        <v>43</v>
      </c>
      <c r="B1221" s="46" t="s">
        <v>80</v>
      </c>
      <c r="C1221" s="46" t="s">
        <v>82</v>
      </c>
      <c r="D1221" s="46" t="s">
        <v>80</v>
      </c>
      <c r="E1221" s="46" t="s">
        <v>82</v>
      </c>
      <c r="F1221" s="46" t="s">
        <v>4666</v>
      </c>
      <c r="G1221" s="46" t="s">
        <v>4667</v>
      </c>
      <c r="H1221" s="46" t="s">
        <v>4668</v>
      </c>
      <c r="I1221" t="s">
        <v>618</v>
      </c>
    </row>
    <row r="1222" spans="1:9" ht="12" customHeight="1">
      <c r="A1222" s="46" t="s">
        <v>43</v>
      </c>
      <c r="B1222" s="46" t="s">
        <v>80</v>
      </c>
      <c r="C1222" s="46" t="s">
        <v>82</v>
      </c>
      <c r="D1222" s="46" t="s">
        <v>80</v>
      </c>
      <c r="E1222" s="46" t="s">
        <v>82</v>
      </c>
      <c r="F1222" s="46" t="s">
        <v>4669</v>
      </c>
      <c r="G1222" s="46" t="s">
        <v>4670</v>
      </c>
      <c r="H1222" s="46" t="s">
        <v>4671</v>
      </c>
      <c r="I1222" t="s">
        <v>733</v>
      </c>
    </row>
    <row r="1223" spans="1:9" ht="12" customHeight="1">
      <c r="A1223" s="46" t="s">
        <v>43</v>
      </c>
      <c r="B1223" s="46" t="s">
        <v>449</v>
      </c>
      <c r="C1223" s="46" t="s">
        <v>449</v>
      </c>
      <c r="D1223" s="46" t="s">
        <v>449</v>
      </c>
      <c r="E1223" s="46" t="s">
        <v>449</v>
      </c>
      <c r="F1223" s="46" t="s">
        <v>4672</v>
      </c>
      <c r="G1223" s="46" t="s">
        <v>4673</v>
      </c>
      <c r="H1223" s="46" t="s">
        <v>4674</v>
      </c>
      <c r="I1223" t="s">
        <v>1227</v>
      </c>
    </row>
    <row r="1224" spans="1:9" ht="12" customHeight="1">
      <c r="A1224" s="46" t="s">
        <v>43</v>
      </c>
      <c r="B1224" s="46" t="s">
        <v>449</v>
      </c>
      <c r="C1224" s="46" t="s">
        <v>449</v>
      </c>
      <c r="D1224" s="46" t="s">
        <v>449</v>
      </c>
      <c r="E1224" s="46" t="s">
        <v>449</v>
      </c>
      <c r="F1224" s="46" t="s">
        <v>4675</v>
      </c>
      <c r="G1224" s="46" t="s">
        <v>4673</v>
      </c>
      <c r="H1224" s="46" t="s">
        <v>4674</v>
      </c>
      <c r="I1224" t="s">
        <v>4676</v>
      </c>
    </row>
    <row r="1225" spans="1:9" ht="12" customHeight="1">
      <c r="A1225" s="46" t="s">
        <v>43</v>
      </c>
      <c r="B1225" s="46" t="s">
        <v>80</v>
      </c>
      <c r="C1225" s="46" t="s">
        <v>82</v>
      </c>
      <c r="D1225" s="46" t="s">
        <v>80</v>
      </c>
      <c r="E1225" s="46" t="s">
        <v>82</v>
      </c>
      <c r="F1225" s="46" t="s">
        <v>4677</v>
      </c>
      <c r="G1225" s="46" t="s">
        <v>4678</v>
      </c>
      <c r="H1225" s="46" t="s">
        <v>4679</v>
      </c>
      <c r="I1225" t="s">
        <v>440</v>
      </c>
    </row>
    <row r="1226" spans="1:9" ht="12" customHeight="1">
      <c r="A1226" s="46" t="s">
        <v>43</v>
      </c>
      <c r="B1226" s="46" t="s">
        <v>427</v>
      </c>
      <c r="C1226" s="46" t="s">
        <v>428</v>
      </c>
      <c r="D1226" s="46" t="s">
        <v>429</v>
      </c>
      <c r="E1226" s="46" t="s">
        <v>430</v>
      </c>
      <c r="F1226" s="46" t="s">
        <v>4680</v>
      </c>
      <c r="G1226" s="46" t="s">
        <v>4681</v>
      </c>
      <c r="H1226" s="46" t="s">
        <v>4682</v>
      </c>
      <c r="I1226" t="s">
        <v>434</v>
      </c>
    </row>
    <row r="1227" spans="1:9" ht="12" customHeight="1">
      <c r="A1227" s="46" t="s">
        <v>43</v>
      </c>
      <c r="B1227" s="46" t="s">
        <v>1094</v>
      </c>
      <c r="C1227" s="46" t="s">
        <v>1095</v>
      </c>
      <c r="D1227" s="46" t="s">
        <v>4683</v>
      </c>
      <c r="E1227" s="46" t="s">
        <v>4684</v>
      </c>
      <c r="F1227" s="46" t="s">
        <v>4685</v>
      </c>
      <c r="G1227" s="46" t="s">
        <v>4686</v>
      </c>
      <c r="H1227" s="46" t="s">
        <v>4687</v>
      </c>
      <c r="I1227" t="s">
        <v>1101</v>
      </c>
    </row>
    <row r="1228" spans="1:9" ht="12" customHeight="1">
      <c r="A1228" s="46" t="s">
        <v>43</v>
      </c>
      <c r="B1228" s="46" t="s">
        <v>845</v>
      </c>
      <c r="C1228" s="46" t="s">
        <v>846</v>
      </c>
      <c r="D1228" s="46" t="s">
        <v>4688</v>
      </c>
      <c r="E1228" s="46" t="s">
        <v>4689</v>
      </c>
      <c r="F1228" s="46" t="s">
        <v>4690</v>
      </c>
      <c r="G1228" s="46" t="s">
        <v>4691</v>
      </c>
      <c r="H1228" s="46" t="s">
        <v>4692</v>
      </c>
      <c r="I1228" t="s">
        <v>852</v>
      </c>
    </row>
    <row r="1229" spans="1:9" ht="12" customHeight="1">
      <c r="A1229" s="46" t="s">
        <v>43</v>
      </c>
      <c r="B1229" s="46" t="s">
        <v>80</v>
      </c>
      <c r="C1229" s="46" t="s">
        <v>82</v>
      </c>
      <c r="D1229" s="46" t="s">
        <v>80</v>
      </c>
      <c r="E1229" s="46" t="s">
        <v>82</v>
      </c>
      <c r="F1229" s="46" t="s">
        <v>4693</v>
      </c>
      <c r="G1229" s="46" t="s">
        <v>4694</v>
      </c>
      <c r="H1229" s="46" t="s">
        <v>4695</v>
      </c>
      <c r="I1229" t="s">
        <v>622</v>
      </c>
    </row>
    <row r="1230" spans="1:9" ht="12" customHeight="1">
      <c r="A1230" s="46" t="s">
        <v>43</v>
      </c>
      <c r="B1230" s="46" t="s">
        <v>80</v>
      </c>
      <c r="C1230" s="46" t="s">
        <v>82</v>
      </c>
      <c r="D1230" s="46" t="s">
        <v>80</v>
      </c>
      <c r="E1230" s="46" t="s">
        <v>82</v>
      </c>
      <c r="F1230" s="46" t="s">
        <v>4696</v>
      </c>
      <c r="G1230" s="46" t="s">
        <v>4697</v>
      </c>
      <c r="H1230" s="46" t="s">
        <v>4698</v>
      </c>
      <c r="I1230" t="s">
        <v>535</v>
      </c>
    </row>
    <row r="1231" spans="1:9" ht="12" customHeight="1">
      <c r="A1231" s="46" t="s">
        <v>43</v>
      </c>
      <c r="B1231" s="46" t="s">
        <v>868</v>
      </c>
      <c r="C1231" s="46" t="s">
        <v>869</v>
      </c>
      <c r="D1231" s="46" t="s">
        <v>4699</v>
      </c>
      <c r="E1231" s="46" t="s">
        <v>4700</v>
      </c>
      <c r="F1231" s="46" t="s">
        <v>4701</v>
      </c>
      <c r="G1231" s="46" t="s">
        <v>4702</v>
      </c>
      <c r="H1231" s="46" t="s">
        <v>4703</v>
      </c>
      <c r="I1231" t="s">
        <v>875</v>
      </c>
    </row>
    <row r="1232" spans="1:9" ht="12" customHeight="1">
      <c r="A1232" s="46" t="s">
        <v>43</v>
      </c>
      <c r="B1232" s="46" t="s">
        <v>845</v>
      </c>
      <c r="C1232" s="46" t="s">
        <v>846</v>
      </c>
      <c r="D1232" s="46" t="s">
        <v>4704</v>
      </c>
      <c r="E1232" s="46" t="s">
        <v>4705</v>
      </c>
      <c r="F1232" s="46" t="s">
        <v>4706</v>
      </c>
      <c r="G1232" s="46" t="s">
        <v>4707</v>
      </c>
      <c r="H1232" s="46" t="s">
        <v>4708</v>
      </c>
      <c r="I1232" t="s">
        <v>852</v>
      </c>
    </row>
    <row r="1233" spans="1:9" ht="12" customHeight="1">
      <c r="A1233" s="46" t="s">
        <v>43</v>
      </c>
      <c r="B1233" s="46" t="s">
        <v>845</v>
      </c>
      <c r="C1233" s="46" t="s">
        <v>846</v>
      </c>
      <c r="D1233" s="46" t="s">
        <v>4709</v>
      </c>
      <c r="E1233" s="46" t="s">
        <v>4710</v>
      </c>
      <c r="F1233" s="46" t="s">
        <v>4711</v>
      </c>
      <c r="G1233" s="46" t="s">
        <v>4712</v>
      </c>
      <c r="H1233" s="46" t="s">
        <v>4713</v>
      </c>
      <c r="I1233" t="s">
        <v>852</v>
      </c>
    </row>
    <row r="1234" spans="1:9" ht="12" customHeight="1">
      <c r="A1234" s="46" t="s">
        <v>43</v>
      </c>
      <c r="B1234" s="46" t="s">
        <v>559</v>
      </c>
      <c r="C1234" s="46" t="s">
        <v>560</v>
      </c>
      <c r="D1234" s="46" t="s">
        <v>4714</v>
      </c>
      <c r="E1234" s="46" t="s">
        <v>4715</v>
      </c>
      <c r="F1234" s="46" t="s">
        <v>4716</v>
      </c>
      <c r="G1234" s="46" t="s">
        <v>4717</v>
      </c>
      <c r="H1234" s="46" t="s">
        <v>4718</v>
      </c>
      <c r="I1234" t="s">
        <v>566</v>
      </c>
    </row>
    <row r="1235" spans="1:9" ht="12" customHeight="1">
      <c r="A1235" s="46" t="s">
        <v>43</v>
      </c>
      <c r="B1235" s="46" t="s">
        <v>594</v>
      </c>
      <c r="C1235" s="46" t="s">
        <v>595</v>
      </c>
      <c r="D1235" s="46" t="s">
        <v>1642</v>
      </c>
      <c r="E1235" s="46" t="s">
        <v>1643</v>
      </c>
      <c r="F1235" s="46" t="s">
        <v>4719</v>
      </c>
      <c r="G1235" s="46" t="s">
        <v>4720</v>
      </c>
      <c r="H1235" s="46" t="s">
        <v>4721</v>
      </c>
      <c r="I1235" t="s">
        <v>601</v>
      </c>
    </row>
    <row r="1236" spans="1:9" ht="12" customHeight="1">
      <c r="A1236" s="46" t="s">
        <v>43</v>
      </c>
      <c r="B1236" s="46" t="s">
        <v>868</v>
      </c>
      <c r="C1236" s="46" t="s">
        <v>869</v>
      </c>
      <c r="D1236" s="46" t="s">
        <v>4722</v>
      </c>
      <c r="E1236" s="46" t="s">
        <v>4723</v>
      </c>
      <c r="F1236" s="46" t="s">
        <v>4724</v>
      </c>
      <c r="G1236" s="46" t="s">
        <v>4725</v>
      </c>
      <c r="H1236" s="46" t="s">
        <v>4726</v>
      </c>
      <c r="I1236" t="s">
        <v>875</v>
      </c>
    </row>
    <row r="1237" spans="1:9" ht="12" customHeight="1">
      <c r="A1237" s="46" t="s">
        <v>43</v>
      </c>
      <c r="B1237" s="46" t="s">
        <v>868</v>
      </c>
      <c r="C1237" s="46" t="s">
        <v>869</v>
      </c>
      <c r="D1237" s="46" t="s">
        <v>1806</v>
      </c>
      <c r="E1237" s="46" t="s">
        <v>4727</v>
      </c>
      <c r="F1237" s="46" t="s">
        <v>4728</v>
      </c>
      <c r="G1237" s="46" t="s">
        <v>4729</v>
      </c>
      <c r="H1237" s="46" t="s">
        <v>4730</v>
      </c>
      <c r="I1237" t="s">
        <v>875</v>
      </c>
    </row>
    <row r="1238" spans="1:9" ht="12" customHeight="1">
      <c r="A1238" s="46" t="s">
        <v>43</v>
      </c>
      <c r="B1238" s="46" t="s">
        <v>868</v>
      </c>
      <c r="C1238" s="46" t="s">
        <v>869</v>
      </c>
      <c r="D1238" s="46" t="s">
        <v>4731</v>
      </c>
      <c r="E1238" s="46" t="s">
        <v>4732</v>
      </c>
      <c r="F1238" s="46" t="s">
        <v>4733</v>
      </c>
      <c r="G1238" s="46" t="s">
        <v>4734</v>
      </c>
      <c r="H1238" s="46" t="s">
        <v>4735</v>
      </c>
      <c r="I1238" t="s">
        <v>875</v>
      </c>
    </row>
    <row r="1239" spans="1:9" ht="12" customHeight="1">
      <c r="A1239" s="46" t="s">
        <v>43</v>
      </c>
      <c r="B1239" s="46" t="s">
        <v>788</v>
      </c>
      <c r="C1239" s="46" t="s">
        <v>789</v>
      </c>
      <c r="D1239" s="46" t="s">
        <v>1806</v>
      </c>
      <c r="E1239" s="46" t="s">
        <v>1807</v>
      </c>
      <c r="F1239" s="46" t="s">
        <v>4736</v>
      </c>
      <c r="G1239" s="46" t="s">
        <v>4737</v>
      </c>
      <c r="H1239" s="46" t="s">
        <v>4738</v>
      </c>
      <c r="I1239" t="s">
        <v>844</v>
      </c>
    </row>
    <row r="1240" spans="1:9" ht="12" customHeight="1">
      <c r="A1240" s="46" t="s">
        <v>43</v>
      </c>
      <c r="B1240" s="46" t="s">
        <v>788</v>
      </c>
      <c r="C1240" s="46" t="s">
        <v>789</v>
      </c>
      <c r="D1240" s="46" t="s">
        <v>4739</v>
      </c>
      <c r="E1240" s="46" t="s">
        <v>4740</v>
      </c>
      <c r="F1240" s="46" t="s">
        <v>4741</v>
      </c>
      <c r="G1240" s="46" t="s">
        <v>4742</v>
      </c>
      <c r="H1240" s="46" t="s">
        <v>4743</v>
      </c>
      <c r="I1240" t="s">
        <v>844</v>
      </c>
    </row>
    <row r="1241" spans="1:9" ht="12" customHeight="1">
      <c r="A1241" s="46" t="s">
        <v>43</v>
      </c>
      <c r="B1241" s="46" t="s">
        <v>868</v>
      </c>
      <c r="C1241" s="46" t="s">
        <v>869</v>
      </c>
      <c r="D1241" s="46" t="s">
        <v>1806</v>
      </c>
      <c r="E1241" s="46" t="s">
        <v>4727</v>
      </c>
      <c r="F1241" s="46" t="s">
        <v>4744</v>
      </c>
      <c r="G1241" s="46" t="s">
        <v>4745</v>
      </c>
      <c r="H1241" s="46" t="s">
        <v>4746</v>
      </c>
      <c r="I1241" t="s">
        <v>875</v>
      </c>
    </row>
    <row r="1242" spans="1:9" ht="12" customHeight="1">
      <c r="A1242" s="46" t="s">
        <v>43</v>
      </c>
      <c r="B1242" s="46" t="s">
        <v>868</v>
      </c>
      <c r="C1242" s="46" t="s">
        <v>869</v>
      </c>
      <c r="D1242" s="46" t="s">
        <v>4747</v>
      </c>
      <c r="E1242" s="46" t="s">
        <v>4748</v>
      </c>
      <c r="F1242" s="46" t="s">
        <v>4749</v>
      </c>
      <c r="G1242" s="46" t="s">
        <v>4750</v>
      </c>
      <c r="H1242" s="46" t="s">
        <v>4751</v>
      </c>
      <c r="I1242" t="s">
        <v>875</v>
      </c>
    </row>
    <row r="1243" spans="1:9" ht="12" customHeight="1">
      <c r="A1243" s="46" t="s">
        <v>43</v>
      </c>
      <c r="B1243" s="46" t="s">
        <v>449</v>
      </c>
      <c r="C1243" s="46" t="s">
        <v>449</v>
      </c>
      <c r="D1243" s="46" t="s">
        <v>449</v>
      </c>
      <c r="E1243" s="46" t="s">
        <v>449</v>
      </c>
      <c r="F1243" s="46" t="s">
        <v>4752</v>
      </c>
      <c r="G1243" s="46" t="s">
        <v>4753</v>
      </c>
      <c r="H1243" s="46" t="s">
        <v>2785</v>
      </c>
      <c r="I1243" t="s">
        <v>4754</v>
      </c>
    </row>
    <row r="1244" spans="1:9" ht="12" customHeight="1">
      <c r="A1244" s="46" t="s">
        <v>43</v>
      </c>
      <c r="B1244" s="46" t="s">
        <v>449</v>
      </c>
      <c r="C1244" s="46" t="s">
        <v>449</v>
      </c>
      <c r="D1244" s="46" t="s">
        <v>449</v>
      </c>
      <c r="E1244" s="46" t="s">
        <v>449</v>
      </c>
      <c r="F1244" s="46" t="s">
        <v>4755</v>
      </c>
      <c r="G1244" s="46" t="s">
        <v>4756</v>
      </c>
      <c r="H1244" s="46" t="s">
        <v>2937</v>
      </c>
      <c r="I1244" t="s">
        <v>4754</v>
      </c>
    </row>
    <row r="1245" spans="1:9" ht="12" customHeight="1">
      <c r="A1245" s="46" t="s">
        <v>43</v>
      </c>
      <c r="B1245" s="46" t="s">
        <v>80</v>
      </c>
      <c r="C1245" s="46" t="s">
        <v>82</v>
      </c>
      <c r="D1245" s="46" t="s">
        <v>80</v>
      </c>
      <c r="E1245" s="46" t="s">
        <v>82</v>
      </c>
      <c r="F1245" s="46" t="s">
        <v>4757</v>
      </c>
      <c r="G1245" s="46" t="s">
        <v>4758</v>
      </c>
      <c r="H1245" s="46" t="s">
        <v>4759</v>
      </c>
      <c r="I1245" t="s">
        <v>63</v>
      </c>
    </row>
    <row r="1246" spans="1:9" ht="12" customHeight="1">
      <c r="A1246" s="46" t="s">
        <v>43</v>
      </c>
      <c r="B1246" s="46" t="s">
        <v>546</v>
      </c>
      <c r="C1246" s="46" t="s">
        <v>547</v>
      </c>
      <c r="D1246" s="46" t="s">
        <v>1295</v>
      </c>
      <c r="E1246" s="46" t="s">
        <v>1296</v>
      </c>
      <c r="F1246" s="46" t="s">
        <v>4760</v>
      </c>
      <c r="G1246" s="46" t="s">
        <v>4761</v>
      </c>
      <c r="H1246" s="46" t="s">
        <v>4762</v>
      </c>
      <c r="I1246" t="s">
        <v>4763</v>
      </c>
    </row>
    <row r="1247" spans="1:9" ht="12" customHeight="1">
      <c r="A1247" s="46" t="s">
        <v>43</v>
      </c>
      <c r="B1247" s="46" t="s">
        <v>1048</v>
      </c>
      <c r="C1247" s="46" t="s">
        <v>1049</v>
      </c>
      <c r="D1247" s="46" t="s">
        <v>1048</v>
      </c>
      <c r="E1247" s="46" t="s">
        <v>1049</v>
      </c>
      <c r="F1247" s="46" t="s">
        <v>4764</v>
      </c>
      <c r="G1247" s="46" t="s">
        <v>4765</v>
      </c>
      <c r="H1247" s="46" t="s">
        <v>4766</v>
      </c>
      <c r="I1247" t="s">
        <v>434</v>
      </c>
    </row>
    <row r="1248" spans="1:9" ht="12" customHeight="1">
      <c r="A1248" s="46" t="s">
        <v>43</v>
      </c>
      <c r="B1248" s="46" t="s">
        <v>986</v>
      </c>
      <c r="C1248" s="46" t="s">
        <v>987</v>
      </c>
      <c r="D1248" s="46" t="s">
        <v>988</v>
      </c>
      <c r="E1248" s="46" t="s">
        <v>989</v>
      </c>
      <c r="F1248" s="46" t="s">
        <v>4767</v>
      </c>
      <c r="G1248" s="46" t="s">
        <v>4768</v>
      </c>
      <c r="H1248" s="46" t="s">
        <v>4769</v>
      </c>
      <c r="I1248" t="s">
        <v>993</v>
      </c>
    </row>
    <row r="1249" spans="1:9" ht="12" customHeight="1">
      <c r="A1249" s="46" t="s">
        <v>43</v>
      </c>
      <c r="B1249" s="46" t="s">
        <v>80</v>
      </c>
      <c r="C1249" s="46" t="s">
        <v>82</v>
      </c>
      <c r="D1249" s="46" t="s">
        <v>80</v>
      </c>
      <c r="E1249" s="46" t="s">
        <v>82</v>
      </c>
      <c r="F1249" s="46" t="s">
        <v>4770</v>
      </c>
      <c r="G1249" s="46" t="s">
        <v>4771</v>
      </c>
      <c r="H1249" s="46" t="s">
        <v>4772</v>
      </c>
      <c r="I1249" t="s">
        <v>535</v>
      </c>
    </row>
    <row r="1250" spans="1:9" ht="12" customHeight="1">
      <c r="A1250" s="46" t="s">
        <v>43</v>
      </c>
      <c r="B1250" s="46" t="s">
        <v>80</v>
      </c>
      <c r="C1250" s="46" t="s">
        <v>82</v>
      </c>
      <c r="D1250" s="46" t="s">
        <v>80</v>
      </c>
      <c r="E1250" s="46" t="s">
        <v>82</v>
      </c>
      <c r="F1250" s="46" t="s">
        <v>4773</v>
      </c>
      <c r="G1250" s="46" t="s">
        <v>4774</v>
      </c>
      <c r="H1250" s="46" t="s">
        <v>4775</v>
      </c>
      <c r="I1250" t="s">
        <v>63</v>
      </c>
    </row>
    <row r="1251" spans="1:9" ht="12" customHeight="1">
      <c r="A1251" s="46" t="s">
        <v>43</v>
      </c>
      <c r="B1251" s="46" t="s">
        <v>80</v>
      </c>
      <c r="C1251" s="46" t="s">
        <v>82</v>
      </c>
      <c r="D1251" s="46" t="s">
        <v>80</v>
      </c>
      <c r="E1251" s="46" t="s">
        <v>82</v>
      </c>
      <c r="F1251" s="46" t="s">
        <v>4776</v>
      </c>
      <c r="G1251" s="46" t="s">
        <v>4777</v>
      </c>
      <c r="H1251" s="46" t="s">
        <v>4695</v>
      </c>
      <c r="I1251" t="s">
        <v>495</v>
      </c>
    </row>
    <row r="1252" spans="1:9" ht="12" customHeight="1">
      <c r="A1252" s="46" t="s">
        <v>43</v>
      </c>
      <c r="B1252" s="46" t="s">
        <v>80</v>
      </c>
      <c r="C1252" s="46" t="s">
        <v>82</v>
      </c>
      <c r="D1252" s="46" t="s">
        <v>80</v>
      </c>
      <c r="E1252" s="46" t="s">
        <v>82</v>
      </c>
      <c r="F1252" s="46" t="s">
        <v>4778</v>
      </c>
      <c r="G1252" s="46" t="s">
        <v>4779</v>
      </c>
      <c r="H1252" s="46" t="s">
        <v>4780</v>
      </c>
      <c r="I1252" t="s">
        <v>714</v>
      </c>
    </row>
    <row r="1253" spans="1:9" ht="12" customHeight="1">
      <c r="A1253" s="46" t="s">
        <v>43</v>
      </c>
      <c r="B1253" s="46" t="s">
        <v>788</v>
      </c>
      <c r="C1253" s="46" t="s">
        <v>789</v>
      </c>
      <c r="D1253" s="46" t="s">
        <v>790</v>
      </c>
      <c r="E1253" s="46" t="s">
        <v>791</v>
      </c>
      <c r="F1253" s="46" t="s">
        <v>4781</v>
      </c>
      <c r="G1253" s="46" t="s">
        <v>4782</v>
      </c>
      <c r="H1253" s="46" t="s">
        <v>4783</v>
      </c>
      <c r="I1253" t="s">
        <v>844</v>
      </c>
    </row>
    <row r="1254" spans="1:9" ht="12" customHeight="1">
      <c r="A1254" s="46" t="s">
        <v>43</v>
      </c>
      <c r="B1254" s="46" t="s">
        <v>788</v>
      </c>
      <c r="C1254" s="46" t="s">
        <v>789</v>
      </c>
      <c r="D1254" s="46" t="s">
        <v>790</v>
      </c>
      <c r="E1254" s="46" t="s">
        <v>791</v>
      </c>
      <c r="F1254" s="46" t="s">
        <v>4784</v>
      </c>
      <c r="G1254" s="46" t="s">
        <v>4785</v>
      </c>
      <c r="H1254" s="46" t="s">
        <v>4783</v>
      </c>
      <c r="I1254" t="s">
        <v>4491</v>
      </c>
    </row>
    <row r="1255" spans="1:9" ht="12" customHeight="1">
      <c r="A1255" s="46" t="s">
        <v>43</v>
      </c>
      <c r="B1255" s="46" t="s">
        <v>680</v>
      </c>
      <c r="C1255" s="46" t="s">
        <v>681</v>
      </c>
      <c r="D1255" s="46" t="s">
        <v>2216</v>
      </c>
      <c r="E1255" s="46" t="s">
        <v>4786</v>
      </c>
      <c r="F1255" s="46" t="s">
        <v>4787</v>
      </c>
      <c r="G1255" s="46" t="s">
        <v>4788</v>
      </c>
      <c r="H1255" s="46" t="s">
        <v>4789</v>
      </c>
      <c r="I1255" t="s">
        <v>4790</v>
      </c>
    </row>
    <row r="1256" spans="1:9" ht="12" customHeight="1">
      <c r="A1256" s="46" t="s">
        <v>43</v>
      </c>
      <c r="B1256" s="46" t="s">
        <v>80</v>
      </c>
      <c r="C1256" s="46" t="s">
        <v>82</v>
      </c>
      <c r="D1256" s="46" t="s">
        <v>80</v>
      </c>
      <c r="E1256" s="46" t="s">
        <v>82</v>
      </c>
      <c r="F1256" s="46" t="s">
        <v>4791</v>
      </c>
      <c r="G1256" s="46" t="s">
        <v>4792</v>
      </c>
      <c r="H1256" s="46" t="s">
        <v>4793</v>
      </c>
      <c r="I1256" t="s">
        <v>440</v>
      </c>
    </row>
    <row r="1257" spans="1:9" ht="12" customHeight="1">
      <c r="A1257" s="46" t="s">
        <v>43</v>
      </c>
      <c r="B1257" s="46" t="s">
        <v>80</v>
      </c>
      <c r="C1257" s="46" t="s">
        <v>82</v>
      </c>
      <c r="D1257" s="46" t="s">
        <v>80</v>
      </c>
      <c r="E1257" s="46" t="s">
        <v>82</v>
      </c>
      <c r="F1257" s="46" t="s">
        <v>4794</v>
      </c>
      <c r="G1257" s="46" t="s">
        <v>4795</v>
      </c>
      <c r="H1257" s="46" t="s">
        <v>4796</v>
      </c>
      <c r="I1257" t="s">
        <v>535</v>
      </c>
    </row>
    <row r="1258" spans="1:9" ht="12" customHeight="1">
      <c r="A1258" s="46" t="s">
        <v>43</v>
      </c>
      <c r="B1258" s="46" t="s">
        <v>80</v>
      </c>
      <c r="C1258" s="46" t="s">
        <v>82</v>
      </c>
      <c r="D1258" s="46" t="s">
        <v>80</v>
      </c>
      <c r="E1258" s="46" t="s">
        <v>82</v>
      </c>
      <c r="F1258" s="46" t="s">
        <v>4797</v>
      </c>
      <c r="G1258" s="46" t="s">
        <v>4798</v>
      </c>
      <c r="H1258" s="46" t="s">
        <v>4799</v>
      </c>
      <c r="I1258" t="s">
        <v>63</v>
      </c>
    </row>
    <row r="1259" spans="1:9" ht="12" customHeight="1">
      <c r="A1259" s="46" t="s">
        <v>43</v>
      </c>
      <c r="B1259" s="46" t="s">
        <v>594</v>
      </c>
      <c r="C1259" s="46" t="s">
        <v>595</v>
      </c>
      <c r="D1259" s="46" t="s">
        <v>1936</v>
      </c>
      <c r="E1259" s="46" t="s">
        <v>1937</v>
      </c>
      <c r="F1259" s="46" t="s">
        <v>4800</v>
      </c>
      <c r="G1259" s="46" t="s">
        <v>4801</v>
      </c>
      <c r="H1259" s="46" t="s">
        <v>4802</v>
      </c>
      <c r="I1259" t="s">
        <v>601</v>
      </c>
    </row>
    <row r="1260" spans="1:9" ht="12" customHeight="1">
      <c r="A1260" s="46" t="s">
        <v>43</v>
      </c>
      <c r="B1260" s="46" t="s">
        <v>508</v>
      </c>
      <c r="C1260" s="46" t="s">
        <v>509</v>
      </c>
      <c r="D1260" s="46" t="s">
        <v>1043</v>
      </c>
      <c r="E1260" s="46" t="s">
        <v>1044</v>
      </c>
      <c r="F1260" s="46" t="s">
        <v>4803</v>
      </c>
      <c r="G1260" s="46" t="s">
        <v>4804</v>
      </c>
      <c r="H1260" s="46" t="s">
        <v>4805</v>
      </c>
      <c r="I1260" t="s">
        <v>63</v>
      </c>
    </row>
    <row r="1261" spans="1:9" ht="12" customHeight="1">
      <c r="A1261" s="46" t="s">
        <v>43</v>
      </c>
      <c r="B1261" s="46" t="s">
        <v>484</v>
      </c>
      <c r="C1261" s="46" t="s">
        <v>485</v>
      </c>
      <c r="D1261" s="46" t="s">
        <v>891</v>
      </c>
      <c r="E1261" s="46" t="s">
        <v>892</v>
      </c>
      <c r="F1261" s="46" t="s">
        <v>4806</v>
      </c>
      <c r="G1261" s="46" t="s">
        <v>4807</v>
      </c>
      <c r="H1261" s="46" t="s">
        <v>4808</v>
      </c>
      <c r="I1261" t="s">
        <v>590</v>
      </c>
    </row>
    <row r="1262" spans="1:9" ht="12" customHeight="1">
      <c r="A1262" s="46" t="s">
        <v>43</v>
      </c>
      <c r="B1262" s="46" t="s">
        <v>80</v>
      </c>
      <c r="C1262" s="46" t="s">
        <v>82</v>
      </c>
      <c r="D1262" s="46" t="s">
        <v>80</v>
      </c>
      <c r="E1262" s="46" t="s">
        <v>82</v>
      </c>
      <c r="F1262" s="46" t="s">
        <v>4809</v>
      </c>
      <c r="G1262" s="46" t="s">
        <v>4810</v>
      </c>
      <c r="H1262" s="46" t="s">
        <v>4811</v>
      </c>
      <c r="I1262" t="s">
        <v>420</v>
      </c>
    </row>
    <row r="1263" spans="1:9" ht="12" customHeight="1">
      <c r="A1263" s="46" t="s">
        <v>43</v>
      </c>
      <c r="B1263" s="46" t="s">
        <v>1094</v>
      </c>
      <c r="C1263" s="46" t="s">
        <v>1095</v>
      </c>
      <c r="D1263" s="46" t="s">
        <v>4812</v>
      </c>
      <c r="E1263" s="46" t="s">
        <v>4813</v>
      </c>
      <c r="F1263" s="46" t="s">
        <v>4814</v>
      </c>
      <c r="G1263" s="46" t="s">
        <v>4815</v>
      </c>
      <c r="H1263" s="46" t="s">
        <v>4816</v>
      </c>
      <c r="I1263" t="s">
        <v>1101</v>
      </c>
    </row>
    <row r="1264" spans="1:9" ht="12" customHeight="1">
      <c r="A1264" s="46" t="s">
        <v>43</v>
      </c>
      <c r="B1264" s="46" t="s">
        <v>80</v>
      </c>
      <c r="C1264" s="46" t="s">
        <v>82</v>
      </c>
      <c r="D1264" s="46" t="s">
        <v>80</v>
      </c>
      <c r="E1264" s="46" t="s">
        <v>82</v>
      </c>
      <c r="F1264" s="46" t="s">
        <v>4817</v>
      </c>
      <c r="G1264" s="46" t="s">
        <v>4818</v>
      </c>
      <c r="H1264" s="46" t="s">
        <v>4819</v>
      </c>
      <c r="I1264" t="s">
        <v>668</v>
      </c>
    </row>
    <row r="1265" spans="1:9" ht="12" customHeight="1">
      <c r="A1265" s="46" t="s">
        <v>43</v>
      </c>
      <c r="B1265" s="46" t="s">
        <v>475</v>
      </c>
      <c r="C1265" s="46" t="s">
        <v>476</v>
      </c>
      <c r="D1265" s="46" t="s">
        <v>475</v>
      </c>
      <c r="E1265" s="46" t="s">
        <v>476</v>
      </c>
      <c r="F1265" s="46" t="s">
        <v>4820</v>
      </c>
      <c r="G1265" s="46" t="s">
        <v>4821</v>
      </c>
      <c r="H1265" s="46" t="s">
        <v>4822</v>
      </c>
      <c r="I1265" t="s">
        <v>480</v>
      </c>
    </row>
    <row r="1266" spans="1:9" ht="12" customHeight="1">
      <c r="A1266" s="46" t="s">
        <v>43</v>
      </c>
      <c r="B1266" s="46" t="s">
        <v>449</v>
      </c>
      <c r="C1266" s="46" t="s">
        <v>449</v>
      </c>
      <c r="D1266" s="46" t="s">
        <v>449</v>
      </c>
      <c r="E1266" s="46" t="s">
        <v>449</v>
      </c>
      <c r="F1266" s="46" t="s">
        <v>4823</v>
      </c>
      <c r="G1266" s="46" t="s">
        <v>4824</v>
      </c>
      <c r="H1266" s="46" t="s">
        <v>4825</v>
      </c>
      <c r="I1266" t="s">
        <v>4754</v>
      </c>
    </row>
    <row r="1267" spans="1:9" ht="12" customHeight="1">
      <c r="A1267" s="46" t="s">
        <v>43</v>
      </c>
      <c r="B1267" s="46" t="s">
        <v>467</v>
      </c>
      <c r="C1267" s="46" t="s">
        <v>468</v>
      </c>
      <c r="D1267" s="46" t="s">
        <v>469</v>
      </c>
      <c r="E1267" s="46" t="s">
        <v>470</v>
      </c>
      <c r="F1267" s="46" t="s">
        <v>4826</v>
      </c>
      <c r="G1267" s="46" t="s">
        <v>4827</v>
      </c>
      <c r="H1267" s="46" t="s">
        <v>4828</v>
      </c>
      <c r="I1267" t="s">
        <v>474</v>
      </c>
    </row>
    <row r="1268" spans="1:9" ht="12" customHeight="1">
      <c r="A1268" s="46" t="s">
        <v>43</v>
      </c>
      <c r="B1268" s="46" t="s">
        <v>80</v>
      </c>
      <c r="C1268" s="46" t="s">
        <v>82</v>
      </c>
      <c r="D1268" s="46" t="s">
        <v>80</v>
      </c>
      <c r="E1268" s="46" t="s">
        <v>82</v>
      </c>
      <c r="F1268" s="46" t="s">
        <v>4829</v>
      </c>
      <c r="G1268" s="46" t="s">
        <v>4827</v>
      </c>
      <c r="H1268" s="46" t="s">
        <v>4828</v>
      </c>
      <c r="I1268" t="s">
        <v>4830</v>
      </c>
    </row>
    <row r="1269" spans="1:9" ht="12" customHeight="1">
      <c r="A1269" s="46" t="s">
        <v>43</v>
      </c>
      <c r="B1269" s="46" t="s">
        <v>516</v>
      </c>
      <c r="C1269" s="46" t="s">
        <v>517</v>
      </c>
      <c r="D1269" s="46" t="s">
        <v>518</v>
      </c>
      <c r="E1269" s="46" t="s">
        <v>519</v>
      </c>
      <c r="F1269" s="46" t="s">
        <v>4831</v>
      </c>
      <c r="G1269" s="46" t="s">
        <v>4827</v>
      </c>
      <c r="H1269" s="46" t="s">
        <v>4828</v>
      </c>
      <c r="I1269" t="s">
        <v>4832</v>
      </c>
    </row>
    <row r="1270" spans="1:9" ht="12" customHeight="1">
      <c r="A1270" s="46" t="s">
        <v>43</v>
      </c>
      <c r="B1270" s="46" t="s">
        <v>913</v>
      </c>
      <c r="C1270" s="46" t="s">
        <v>914</v>
      </c>
      <c r="D1270" s="46" t="s">
        <v>4833</v>
      </c>
      <c r="E1270" s="46" t="s">
        <v>4834</v>
      </c>
      <c r="F1270" s="46" t="s">
        <v>4835</v>
      </c>
      <c r="G1270" s="46" t="s">
        <v>4827</v>
      </c>
      <c r="H1270" s="46" t="s">
        <v>4828</v>
      </c>
      <c r="I1270" t="s">
        <v>4836</v>
      </c>
    </row>
    <row r="1271" spans="1:9" ht="12" customHeight="1">
      <c r="A1271" s="46" t="s">
        <v>43</v>
      </c>
      <c r="B1271" s="46" t="s">
        <v>508</v>
      </c>
      <c r="C1271" s="46" t="s">
        <v>509</v>
      </c>
      <c r="D1271" s="46" t="s">
        <v>833</v>
      </c>
      <c r="E1271" s="46" t="s">
        <v>834</v>
      </c>
      <c r="F1271" s="46" t="s">
        <v>4837</v>
      </c>
      <c r="G1271" s="46" t="s">
        <v>4827</v>
      </c>
      <c r="H1271" s="46" t="s">
        <v>4828</v>
      </c>
      <c r="I1271" t="s">
        <v>4838</v>
      </c>
    </row>
    <row r="1272" spans="1:9" ht="12" customHeight="1">
      <c r="A1272" s="46" t="s">
        <v>43</v>
      </c>
      <c r="B1272" s="46" t="s">
        <v>80</v>
      </c>
      <c r="C1272" s="46" t="s">
        <v>82</v>
      </c>
      <c r="D1272" s="46" t="s">
        <v>80</v>
      </c>
      <c r="E1272" s="46" t="s">
        <v>82</v>
      </c>
      <c r="F1272" s="46" t="s">
        <v>4839</v>
      </c>
      <c r="G1272" s="46" t="s">
        <v>4840</v>
      </c>
      <c r="H1272" s="46" t="s">
        <v>4841</v>
      </c>
      <c r="I1272" t="s">
        <v>535</v>
      </c>
    </row>
    <row r="1273" spans="1:9" ht="12" customHeight="1">
      <c r="A1273" s="46" t="s">
        <v>43</v>
      </c>
      <c r="B1273" s="46" t="s">
        <v>80</v>
      </c>
      <c r="C1273" s="46" t="s">
        <v>82</v>
      </c>
      <c r="D1273" s="46" t="s">
        <v>80</v>
      </c>
      <c r="E1273" s="46" t="s">
        <v>82</v>
      </c>
      <c r="F1273" s="46" t="s">
        <v>4842</v>
      </c>
      <c r="G1273" s="46" t="s">
        <v>4843</v>
      </c>
      <c r="H1273" s="46" t="s">
        <v>4844</v>
      </c>
      <c r="I1273" t="s">
        <v>622</v>
      </c>
    </row>
    <row r="1274" spans="1:9" ht="12" customHeight="1">
      <c r="A1274" s="46" t="s">
        <v>43</v>
      </c>
      <c r="B1274" s="46" t="s">
        <v>427</v>
      </c>
      <c r="C1274" s="46" t="s">
        <v>428</v>
      </c>
      <c r="D1274" s="46" t="s">
        <v>883</v>
      </c>
      <c r="E1274" s="46" t="s">
        <v>884</v>
      </c>
      <c r="F1274" s="46" t="s">
        <v>4845</v>
      </c>
      <c r="G1274" s="46" t="s">
        <v>4846</v>
      </c>
      <c r="H1274" s="46" t="s">
        <v>4847</v>
      </c>
      <c r="I1274" t="s">
        <v>822</v>
      </c>
    </row>
    <row r="1275" spans="1:9" ht="12" customHeight="1">
      <c r="A1275" s="46" t="s">
        <v>43</v>
      </c>
      <c r="B1275" s="46" t="s">
        <v>80</v>
      </c>
      <c r="C1275" s="46" t="s">
        <v>82</v>
      </c>
      <c r="D1275" s="46" t="s">
        <v>80</v>
      </c>
      <c r="E1275" s="46" t="s">
        <v>82</v>
      </c>
      <c r="F1275" s="46" t="s">
        <v>4848</v>
      </c>
      <c r="G1275" s="46" t="s">
        <v>4849</v>
      </c>
      <c r="H1275" s="46" t="s">
        <v>4850</v>
      </c>
      <c r="I1275" t="s">
        <v>495</v>
      </c>
    </row>
    <row r="1276" spans="1:9" ht="12" customHeight="1">
      <c r="A1276" s="46" t="s">
        <v>43</v>
      </c>
      <c r="B1276" s="46" t="s">
        <v>484</v>
      </c>
      <c r="C1276" s="46" t="s">
        <v>485</v>
      </c>
      <c r="D1276" s="46" t="s">
        <v>891</v>
      </c>
      <c r="E1276" s="46" t="s">
        <v>892</v>
      </c>
      <c r="F1276" s="46" t="s">
        <v>4851</v>
      </c>
      <c r="G1276" s="46" t="s">
        <v>4852</v>
      </c>
      <c r="H1276" s="46" t="s">
        <v>4853</v>
      </c>
      <c r="I1276" t="s">
        <v>822</v>
      </c>
    </row>
    <row r="1277" spans="1:9" ht="12" customHeight="1">
      <c r="A1277" s="46" t="s">
        <v>43</v>
      </c>
      <c r="B1277" s="46" t="s">
        <v>634</v>
      </c>
      <c r="C1277" s="46" t="s">
        <v>635</v>
      </c>
      <c r="D1277" s="46" t="s">
        <v>1030</v>
      </c>
      <c r="E1277" s="46" t="s">
        <v>1031</v>
      </c>
      <c r="F1277" s="46" t="s">
        <v>4854</v>
      </c>
      <c r="G1277" s="46" t="s">
        <v>4855</v>
      </c>
      <c r="H1277" s="46" t="s">
        <v>4856</v>
      </c>
      <c r="I1277" t="s">
        <v>4101</v>
      </c>
    </row>
    <row r="1278" spans="1:9" ht="12" customHeight="1">
      <c r="A1278" s="46" t="s">
        <v>43</v>
      </c>
      <c r="B1278" s="46" t="s">
        <v>80</v>
      </c>
      <c r="C1278" s="46" t="s">
        <v>82</v>
      </c>
      <c r="D1278" s="46" t="s">
        <v>80</v>
      </c>
      <c r="E1278" s="46" t="s">
        <v>82</v>
      </c>
      <c r="F1278" s="46" t="s">
        <v>4857</v>
      </c>
      <c r="G1278" s="46" t="s">
        <v>4858</v>
      </c>
      <c r="H1278" s="46" t="s">
        <v>828</v>
      </c>
      <c r="I1278" t="s">
        <v>4859</v>
      </c>
    </row>
    <row r="1279" spans="1:9" ht="12" customHeight="1">
      <c r="A1279" s="46" t="s">
        <v>43</v>
      </c>
      <c r="B1279" s="46" t="s">
        <v>449</v>
      </c>
      <c r="C1279" s="46" t="s">
        <v>449</v>
      </c>
      <c r="D1279" s="46" t="s">
        <v>449</v>
      </c>
      <c r="E1279" s="46" t="s">
        <v>449</v>
      </c>
      <c r="F1279" s="46" t="s">
        <v>4860</v>
      </c>
      <c r="G1279" s="46" t="s">
        <v>4861</v>
      </c>
      <c r="H1279" s="46" t="s">
        <v>4862</v>
      </c>
      <c r="I1279" t="s">
        <v>4863</v>
      </c>
    </row>
    <row r="1280" spans="1:9" ht="12" customHeight="1">
      <c r="A1280" s="46" t="s">
        <v>43</v>
      </c>
      <c r="B1280" s="46" t="s">
        <v>80</v>
      </c>
      <c r="C1280" s="46" t="s">
        <v>82</v>
      </c>
      <c r="D1280" s="46" t="s">
        <v>80</v>
      </c>
      <c r="E1280" s="46" t="s">
        <v>82</v>
      </c>
      <c r="F1280" s="46" t="s">
        <v>4864</v>
      </c>
      <c r="G1280" s="46" t="s">
        <v>4865</v>
      </c>
      <c r="H1280" s="46" t="s">
        <v>4862</v>
      </c>
      <c r="I1280" t="s">
        <v>4866</v>
      </c>
    </row>
    <row r="1281" spans="1:9" ht="12" customHeight="1">
      <c r="A1281" s="46" t="s">
        <v>43</v>
      </c>
      <c r="B1281" s="46" t="s">
        <v>80</v>
      </c>
      <c r="C1281" s="46" t="s">
        <v>82</v>
      </c>
      <c r="D1281" s="46" t="s">
        <v>80</v>
      </c>
      <c r="E1281" s="46" t="s">
        <v>82</v>
      </c>
      <c r="F1281" s="46" t="s">
        <v>4867</v>
      </c>
      <c r="G1281" s="46" t="s">
        <v>4868</v>
      </c>
      <c r="H1281" s="46" t="s">
        <v>4869</v>
      </c>
      <c r="I1281" t="s">
        <v>4870</v>
      </c>
    </row>
  </sheetData>
  <sheetProtection formatColumns="0" formatRows="0" insertRows="0" deleteColumns="0" deleteRows="0" sort="0" autoFilter="0"/>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H1"/>
  <sheetViews>
    <sheetView showGridLines="0" workbookViewId="0"/>
  </sheetViews>
  <sheetFormatPr defaultColWidth="9.140625" defaultRowHeight="12" customHeight="1"/>
  <sheetData>
    <row r="1" spans="1:8" ht="12" customHeight="1">
      <c r="A1" t="s">
        <v>4871</v>
      </c>
      <c r="B1" t="s">
        <v>4872</v>
      </c>
      <c r="C1" t="s">
        <v>4873</v>
      </c>
      <c r="D1" t="s">
        <v>4874</v>
      </c>
      <c r="E1" t="s">
        <v>4875</v>
      </c>
      <c r="F1" t="s">
        <v>58</v>
      </c>
      <c r="G1" t="s">
        <v>62</v>
      </c>
      <c r="H1" t="s">
        <v>4876</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G494"/>
  <sheetViews>
    <sheetView showGridLines="0" workbookViewId="0"/>
  </sheetViews>
  <sheetFormatPr defaultColWidth="9.140625" defaultRowHeight="12" customHeight="1"/>
  <sheetData>
    <row r="1" spans="1:7" ht="12" customHeight="1">
      <c r="A1" t="s">
        <v>253</v>
      </c>
      <c r="B1" t="s">
        <v>261</v>
      </c>
      <c r="C1" t="s">
        <v>269</v>
      </c>
      <c r="D1" t="s">
        <v>277</v>
      </c>
      <c r="E1" t="s">
        <v>282</v>
      </c>
      <c r="F1" t="s">
        <v>4877</v>
      </c>
      <c r="G1" t="s">
        <v>4878</v>
      </c>
    </row>
    <row r="2" spans="1:7" ht="12" customHeight="1">
      <c r="A2" t="s">
        <v>43</v>
      </c>
      <c r="B2" t="s">
        <v>467</v>
      </c>
      <c r="C2" t="s">
        <v>468</v>
      </c>
      <c r="D2" t="s">
        <v>2201</v>
      </c>
      <c r="E2" t="s">
        <v>2202</v>
      </c>
      <c r="F2" t="s">
        <v>4879</v>
      </c>
      <c r="G2" t="s">
        <v>449</v>
      </c>
    </row>
    <row r="3" spans="1:7" ht="12" customHeight="1">
      <c r="A3" t="s">
        <v>43</v>
      </c>
      <c r="B3" t="s">
        <v>467</v>
      </c>
      <c r="C3" t="s">
        <v>468</v>
      </c>
      <c r="D3" t="s">
        <v>467</v>
      </c>
      <c r="E3" t="s">
        <v>468</v>
      </c>
      <c r="F3" t="s">
        <v>4880</v>
      </c>
      <c r="G3" t="s">
        <v>449</v>
      </c>
    </row>
    <row r="4" spans="1:7" ht="12" customHeight="1">
      <c r="A4" t="s">
        <v>43</v>
      </c>
      <c r="B4" t="s">
        <v>467</v>
      </c>
      <c r="C4" t="s">
        <v>468</v>
      </c>
      <c r="D4" t="s">
        <v>469</v>
      </c>
      <c r="E4" t="s">
        <v>470</v>
      </c>
      <c r="F4" t="s">
        <v>4879</v>
      </c>
      <c r="G4" t="s">
        <v>449</v>
      </c>
    </row>
    <row r="5" spans="1:7" ht="12" customHeight="1">
      <c r="A5" t="s">
        <v>43</v>
      </c>
      <c r="B5" t="s">
        <v>467</v>
      </c>
      <c r="C5" t="s">
        <v>468</v>
      </c>
      <c r="D5" t="s">
        <v>536</v>
      </c>
      <c r="E5" t="s">
        <v>537</v>
      </c>
      <c r="F5" t="s">
        <v>4879</v>
      </c>
      <c r="G5" t="s">
        <v>449</v>
      </c>
    </row>
    <row r="6" spans="1:7" ht="12" customHeight="1">
      <c r="A6" t="s">
        <v>43</v>
      </c>
      <c r="B6" t="s">
        <v>467</v>
      </c>
      <c r="C6" t="s">
        <v>468</v>
      </c>
      <c r="D6" t="s">
        <v>1551</v>
      </c>
      <c r="E6" t="s">
        <v>1552</v>
      </c>
      <c r="F6" t="s">
        <v>4879</v>
      </c>
      <c r="G6" t="s">
        <v>449</v>
      </c>
    </row>
    <row r="7" spans="1:7" ht="12" customHeight="1">
      <c r="A7" t="s">
        <v>43</v>
      </c>
      <c r="B7" t="s">
        <v>467</v>
      </c>
      <c r="C7" t="s">
        <v>468</v>
      </c>
      <c r="D7" t="s">
        <v>541</v>
      </c>
      <c r="E7" t="s">
        <v>542</v>
      </c>
      <c r="F7" t="s">
        <v>4879</v>
      </c>
      <c r="G7" t="s">
        <v>449</v>
      </c>
    </row>
    <row r="8" spans="1:7" ht="12" customHeight="1">
      <c r="A8" t="s">
        <v>43</v>
      </c>
      <c r="B8" t="s">
        <v>467</v>
      </c>
      <c r="C8" t="s">
        <v>468</v>
      </c>
      <c r="D8" t="s">
        <v>2288</v>
      </c>
      <c r="E8" t="s">
        <v>2289</v>
      </c>
      <c r="F8" t="s">
        <v>4879</v>
      </c>
      <c r="G8" t="s">
        <v>449</v>
      </c>
    </row>
    <row r="9" spans="1:7" ht="12" customHeight="1">
      <c r="A9" t="s">
        <v>43</v>
      </c>
      <c r="B9" t="s">
        <v>467</v>
      </c>
      <c r="C9" t="s">
        <v>468</v>
      </c>
      <c r="D9" t="s">
        <v>1469</v>
      </c>
      <c r="E9" t="s">
        <v>1470</v>
      </c>
      <c r="F9" t="s">
        <v>4879</v>
      </c>
      <c r="G9" t="s">
        <v>449</v>
      </c>
    </row>
    <row r="10" spans="1:7" ht="12" customHeight="1">
      <c r="A10" t="s">
        <v>43</v>
      </c>
      <c r="B10" t="s">
        <v>467</v>
      </c>
      <c r="C10" t="s">
        <v>468</v>
      </c>
      <c r="D10" t="s">
        <v>580</v>
      </c>
      <c r="E10" t="s">
        <v>581</v>
      </c>
      <c r="F10" t="s">
        <v>4879</v>
      </c>
      <c r="G10" t="s">
        <v>449</v>
      </c>
    </row>
    <row r="11" spans="1:7" ht="12" customHeight="1">
      <c r="A11" t="s">
        <v>43</v>
      </c>
      <c r="B11" t="s">
        <v>467</v>
      </c>
      <c r="C11" t="s">
        <v>468</v>
      </c>
      <c r="D11" t="s">
        <v>4881</v>
      </c>
      <c r="E11" t="s">
        <v>4882</v>
      </c>
      <c r="F11" t="s">
        <v>4879</v>
      </c>
      <c r="G11" t="s">
        <v>449</v>
      </c>
    </row>
    <row r="12" spans="1:7" ht="12" customHeight="1">
      <c r="A12" t="s">
        <v>43</v>
      </c>
      <c r="B12" t="s">
        <v>788</v>
      </c>
      <c r="C12" t="s">
        <v>789</v>
      </c>
      <c r="D12" t="s">
        <v>788</v>
      </c>
      <c r="E12" t="s">
        <v>789</v>
      </c>
      <c r="F12" t="s">
        <v>4880</v>
      </c>
      <c r="G12" t="s">
        <v>449</v>
      </c>
    </row>
    <row r="13" spans="1:7" ht="12" customHeight="1">
      <c r="A13" t="s">
        <v>43</v>
      </c>
      <c r="B13" t="s">
        <v>788</v>
      </c>
      <c r="C13" t="s">
        <v>789</v>
      </c>
      <c r="D13" t="s">
        <v>790</v>
      </c>
      <c r="E13" t="s">
        <v>791</v>
      </c>
      <c r="F13" t="s">
        <v>4883</v>
      </c>
      <c r="G13" t="s">
        <v>449</v>
      </c>
    </row>
    <row r="14" spans="1:7" ht="12" customHeight="1">
      <c r="A14" t="s">
        <v>43</v>
      </c>
      <c r="B14" t="s">
        <v>788</v>
      </c>
      <c r="C14" t="s">
        <v>789</v>
      </c>
      <c r="D14" t="s">
        <v>4884</v>
      </c>
      <c r="E14" t="s">
        <v>4885</v>
      </c>
      <c r="F14" t="s">
        <v>4879</v>
      </c>
      <c r="G14" t="s">
        <v>449</v>
      </c>
    </row>
    <row r="15" spans="1:7" ht="12" customHeight="1">
      <c r="A15" t="s">
        <v>43</v>
      </c>
      <c r="B15" t="s">
        <v>788</v>
      </c>
      <c r="C15" t="s">
        <v>789</v>
      </c>
      <c r="D15" t="s">
        <v>1806</v>
      </c>
      <c r="E15" t="s">
        <v>1807</v>
      </c>
      <c r="F15" t="s">
        <v>4879</v>
      </c>
      <c r="G15" t="s">
        <v>449</v>
      </c>
    </row>
    <row r="16" spans="1:7" ht="12" customHeight="1">
      <c r="A16" t="s">
        <v>43</v>
      </c>
      <c r="B16" t="s">
        <v>788</v>
      </c>
      <c r="C16" t="s">
        <v>789</v>
      </c>
      <c r="D16" t="s">
        <v>4886</v>
      </c>
      <c r="E16" t="s">
        <v>4887</v>
      </c>
      <c r="F16" t="s">
        <v>4879</v>
      </c>
      <c r="G16" t="s">
        <v>449</v>
      </c>
    </row>
    <row r="17" spans="1:7" ht="12" customHeight="1">
      <c r="A17" t="s">
        <v>43</v>
      </c>
      <c r="B17" t="s">
        <v>788</v>
      </c>
      <c r="C17" t="s">
        <v>789</v>
      </c>
      <c r="D17" t="s">
        <v>4888</v>
      </c>
      <c r="E17" t="s">
        <v>4889</v>
      </c>
      <c r="F17" t="s">
        <v>4879</v>
      </c>
      <c r="G17" t="s">
        <v>449</v>
      </c>
    </row>
    <row r="18" spans="1:7" ht="12" customHeight="1">
      <c r="A18" t="s">
        <v>43</v>
      </c>
      <c r="B18" t="s">
        <v>788</v>
      </c>
      <c r="C18" t="s">
        <v>789</v>
      </c>
      <c r="D18" t="s">
        <v>1777</v>
      </c>
      <c r="E18" t="s">
        <v>1778</v>
      </c>
      <c r="F18" t="s">
        <v>4879</v>
      </c>
      <c r="G18" t="s">
        <v>449</v>
      </c>
    </row>
    <row r="19" spans="1:7" ht="12" customHeight="1">
      <c r="A19" t="s">
        <v>43</v>
      </c>
      <c r="B19" t="s">
        <v>788</v>
      </c>
      <c r="C19" t="s">
        <v>789</v>
      </c>
      <c r="D19" t="s">
        <v>4890</v>
      </c>
      <c r="E19" t="s">
        <v>4891</v>
      </c>
      <c r="F19" t="s">
        <v>4879</v>
      </c>
      <c r="G19" t="s">
        <v>449</v>
      </c>
    </row>
    <row r="20" spans="1:7" ht="12" customHeight="1">
      <c r="A20" t="s">
        <v>43</v>
      </c>
      <c r="B20" t="s">
        <v>788</v>
      </c>
      <c r="C20" t="s">
        <v>789</v>
      </c>
      <c r="D20" t="s">
        <v>1782</v>
      </c>
      <c r="E20" t="s">
        <v>1783</v>
      </c>
      <c r="F20" t="s">
        <v>4879</v>
      </c>
      <c r="G20" t="s">
        <v>449</v>
      </c>
    </row>
    <row r="21" spans="1:7" ht="12" customHeight="1">
      <c r="A21" t="s">
        <v>43</v>
      </c>
      <c r="B21" t="s">
        <v>788</v>
      </c>
      <c r="C21" t="s">
        <v>789</v>
      </c>
      <c r="D21" t="s">
        <v>4739</v>
      </c>
      <c r="E21" t="s">
        <v>4740</v>
      </c>
      <c r="F21" t="s">
        <v>4879</v>
      </c>
      <c r="G21" t="s">
        <v>449</v>
      </c>
    </row>
    <row r="22" spans="1:7" ht="12" customHeight="1">
      <c r="A22" t="s">
        <v>43</v>
      </c>
      <c r="B22" t="s">
        <v>788</v>
      </c>
      <c r="C22" t="s">
        <v>789</v>
      </c>
      <c r="D22" t="s">
        <v>2344</v>
      </c>
      <c r="E22" t="s">
        <v>2345</v>
      </c>
      <c r="F22" t="s">
        <v>4879</v>
      </c>
      <c r="G22" t="s">
        <v>449</v>
      </c>
    </row>
    <row r="23" spans="1:7" ht="12" customHeight="1">
      <c r="A23" t="s">
        <v>43</v>
      </c>
      <c r="B23" t="s">
        <v>788</v>
      </c>
      <c r="C23" t="s">
        <v>789</v>
      </c>
      <c r="D23" t="s">
        <v>4892</v>
      </c>
      <c r="E23" t="s">
        <v>4893</v>
      </c>
      <c r="F23" t="s">
        <v>4879</v>
      </c>
      <c r="G23" t="s">
        <v>449</v>
      </c>
    </row>
    <row r="24" spans="1:7" ht="12" customHeight="1">
      <c r="A24" t="s">
        <v>43</v>
      </c>
      <c r="B24" t="s">
        <v>788</v>
      </c>
      <c r="C24" t="s">
        <v>789</v>
      </c>
      <c r="D24" t="s">
        <v>2027</v>
      </c>
      <c r="E24" t="s">
        <v>2191</v>
      </c>
      <c r="F24" t="s">
        <v>4879</v>
      </c>
      <c r="G24" t="s">
        <v>449</v>
      </c>
    </row>
    <row r="25" spans="1:7" ht="12" customHeight="1">
      <c r="A25" t="s">
        <v>43</v>
      </c>
      <c r="B25" t="s">
        <v>500</v>
      </c>
      <c r="C25" t="s">
        <v>501</v>
      </c>
      <c r="D25" t="s">
        <v>4894</v>
      </c>
      <c r="E25" t="s">
        <v>4895</v>
      </c>
      <c r="F25" t="s">
        <v>4879</v>
      </c>
      <c r="G25" t="s">
        <v>449</v>
      </c>
    </row>
    <row r="26" spans="1:7" ht="12" customHeight="1">
      <c r="A26" t="s">
        <v>43</v>
      </c>
      <c r="B26" t="s">
        <v>500</v>
      </c>
      <c r="C26" t="s">
        <v>501</v>
      </c>
      <c r="D26" t="s">
        <v>4896</v>
      </c>
      <c r="E26" t="s">
        <v>4897</v>
      </c>
      <c r="F26" t="s">
        <v>4879</v>
      </c>
      <c r="G26" t="s">
        <v>449</v>
      </c>
    </row>
    <row r="27" spans="1:7" ht="12" customHeight="1">
      <c r="A27" t="s">
        <v>43</v>
      </c>
      <c r="B27" t="s">
        <v>500</v>
      </c>
      <c r="C27" t="s">
        <v>501</v>
      </c>
      <c r="D27" t="s">
        <v>4898</v>
      </c>
      <c r="E27" t="s">
        <v>4899</v>
      </c>
      <c r="F27" t="s">
        <v>4879</v>
      </c>
      <c r="G27" t="s">
        <v>449</v>
      </c>
    </row>
    <row r="28" spans="1:7" ht="12" customHeight="1">
      <c r="A28" t="s">
        <v>43</v>
      </c>
      <c r="B28" t="s">
        <v>500</v>
      </c>
      <c r="C28" t="s">
        <v>501</v>
      </c>
      <c r="D28" t="s">
        <v>500</v>
      </c>
      <c r="E28" t="s">
        <v>501</v>
      </c>
      <c r="F28" t="s">
        <v>4880</v>
      </c>
      <c r="G28" t="s">
        <v>449</v>
      </c>
    </row>
    <row r="29" spans="1:7" ht="12" customHeight="1">
      <c r="A29" t="s">
        <v>43</v>
      </c>
      <c r="B29" t="s">
        <v>500</v>
      </c>
      <c r="C29" t="s">
        <v>501</v>
      </c>
      <c r="D29" t="s">
        <v>1278</v>
      </c>
      <c r="E29" t="s">
        <v>4900</v>
      </c>
      <c r="F29" t="s">
        <v>4879</v>
      </c>
      <c r="G29" t="s">
        <v>449</v>
      </c>
    </row>
    <row r="30" spans="1:7" ht="12" customHeight="1">
      <c r="A30" t="s">
        <v>43</v>
      </c>
      <c r="B30" t="s">
        <v>500</v>
      </c>
      <c r="C30" t="s">
        <v>501</v>
      </c>
      <c r="D30" t="s">
        <v>4901</v>
      </c>
      <c r="E30" t="s">
        <v>4902</v>
      </c>
      <c r="F30" t="s">
        <v>4879</v>
      </c>
      <c r="G30" t="s">
        <v>449</v>
      </c>
    </row>
    <row r="31" spans="1:7" ht="12" customHeight="1">
      <c r="A31" t="s">
        <v>43</v>
      </c>
      <c r="B31" t="s">
        <v>500</v>
      </c>
      <c r="C31" t="s">
        <v>501</v>
      </c>
      <c r="D31" t="s">
        <v>502</v>
      </c>
      <c r="E31" t="s">
        <v>503</v>
      </c>
      <c r="F31" t="s">
        <v>4883</v>
      </c>
      <c r="G31" t="s">
        <v>449</v>
      </c>
    </row>
    <row r="32" spans="1:7" ht="12" customHeight="1">
      <c r="A32" t="s">
        <v>43</v>
      </c>
      <c r="B32" t="s">
        <v>500</v>
      </c>
      <c r="C32" t="s">
        <v>501</v>
      </c>
      <c r="D32" t="s">
        <v>4903</v>
      </c>
      <c r="E32" t="s">
        <v>4904</v>
      </c>
      <c r="F32" t="s">
        <v>4879</v>
      </c>
      <c r="G32" t="s">
        <v>449</v>
      </c>
    </row>
    <row r="33" spans="1:7" ht="12" customHeight="1">
      <c r="A33" t="s">
        <v>43</v>
      </c>
      <c r="B33" t="s">
        <v>500</v>
      </c>
      <c r="C33" t="s">
        <v>501</v>
      </c>
      <c r="D33" t="s">
        <v>4905</v>
      </c>
      <c r="E33" t="s">
        <v>4906</v>
      </c>
      <c r="F33" t="s">
        <v>4879</v>
      </c>
      <c r="G33" t="s">
        <v>449</v>
      </c>
    </row>
    <row r="34" spans="1:7" ht="12" customHeight="1">
      <c r="A34" t="s">
        <v>43</v>
      </c>
      <c r="B34" t="s">
        <v>500</v>
      </c>
      <c r="C34" t="s">
        <v>501</v>
      </c>
      <c r="D34" t="s">
        <v>4907</v>
      </c>
      <c r="E34" t="s">
        <v>4908</v>
      </c>
      <c r="F34" t="s">
        <v>4879</v>
      </c>
      <c r="G34" t="s">
        <v>449</v>
      </c>
    </row>
    <row r="35" spans="1:7" ht="12" customHeight="1">
      <c r="A35" t="s">
        <v>43</v>
      </c>
      <c r="B35" t="s">
        <v>500</v>
      </c>
      <c r="C35" t="s">
        <v>501</v>
      </c>
      <c r="D35" t="s">
        <v>4909</v>
      </c>
      <c r="E35" t="s">
        <v>4910</v>
      </c>
      <c r="F35" t="s">
        <v>4879</v>
      </c>
      <c r="G35" t="s">
        <v>449</v>
      </c>
    </row>
    <row r="36" spans="1:7" ht="12" customHeight="1">
      <c r="A36" t="s">
        <v>43</v>
      </c>
      <c r="B36" t="s">
        <v>500</v>
      </c>
      <c r="C36" t="s">
        <v>501</v>
      </c>
      <c r="D36" t="s">
        <v>4911</v>
      </c>
      <c r="E36" t="s">
        <v>4912</v>
      </c>
      <c r="F36" t="s">
        <v>4879</v>
      </c>
      <c r="G36" t="s">
        <v>449</v>
      </c>
    </row>
    <row r="37" spans="1:7" ht="12" customHeight="1">
      <c r="A37" t="s">
        <v>43</v>
      </c>
      <c r="B37" t="s">
        <v>500</v>
      </c>
      <c r="C37" t="s">
        <v>501</v>
      </c>
      <c r="D37" t="s">
        <v>4913</v>
      </c>
      <c r="E37" t="s">
        <v>4914</v>
      </c>
      <c r="F37" t="s">
        <v>4879</v>
      </c>
      <c r="G37" t="s">
        <v>449</v>
      </c>
    </row>
    <row r="38" spans="1:7" ht="12" customHeight="1">
      <c r="A38" t="s">
        <v>43</v>
      </c>
      <c r="B38" t="s">
        <v>500</v>
      </c>
      <c r="C38" t="s">
        <v>501</v>
      </c>
      <c r="D38" t="s">
        <v>4915</v>
      </c>
      <c r="E38" t="s">
        <v>4916</v>
      </c>
      <c r="F38" t="s">
        <v>4879</v>
      </c>
      <c r="G38" t="s">
        <v>449</v>
      </c>
    </row>
    <row r="39" spans="1:7" ht="12" customHeight="1">
      <c r="A39" t="s">
        <v>43</v>
      </c>
      <c r="B39" t="s">
        <v>500</v>
      </c>
      <c r="C39" t="s">
        <v>501</v>
      </c>
      <c r="D39" t="s">
        <v>4917</v>
      </c>
      <c r="E39" t="s">
        <v>4918</v>
      </c>
      <c r="F39" t="s">
        <v>4879</v>
      </c>
      <c r="G39" t="s">
        <v>449</v>
      </c>
    </row>
    <row r="40" spans="1:7" ht="12" customHeight="1">
      <c r="A40" t="s">
        <v>43</v>
      </c>
      <c r="B40" t="s">
        <v>500</v>
      </c>
      <c r="C40" t="s">
        <v>501</v>
      </c>
      <c r="D40" t="s">
        <v>4919</v>
      </c>
      <c r="E40" t="s">
        <v>4920</v>
      </c>
      <c r="F40" t="s">
        <v>4879</v>
      </c>
      <c r="G40" t="s">
        <v>449</v>
      </c>
    </row>
    <row r="41" spans="1:7" ht="12" customHeight="1">
      <c r="A41" t="s">
        <v>43</v>
      </c>
      <c r="B41" t="s">
        <v>845</v>
      </c>
      <c r="C41" t="s">
        <v>846</v>
      </c>
      <c r="D41" t="s">
        <v>845</v>
      </c>
      <c r="E41" t="s">
        <v>846</v>
      </c>
      <c r="F41" t="s">
        <v>4880</v>
      </c>
      <c r="G41" t="s">
        <v>449</v>
      </c>
    </row>
    <row r="42" spans="1:7" ht="12" customHeight="1">
      <c r="A42" t="s">
        <v>43</v>
      </c>
      <c r="B42" t="s">
        <v>845</v>
      </c>
      <c r="C42" t="s">
        <v>846</v>
      </c>
      <c r="D42" t="s">
        <v>847</v>
      </c>
      <c r="E42" t="s">
        <v>848</v>
      </c>
      <c r="F42" t="s">
        <v>4879</v>
      </c>
      <c r="G42" t="s">
        <v>449</v>
      </c>
    </row>
    <row r="43" spans="1:7" ht="12" customHeight="1">
      <c r="A43" t="s">
        <v>43</v>
      </c>
      <c r="B43" t="s">
        <v>845</v>
      </c>
      <c r="C43" t="s">
        <v>846</v>
      </c>
      <c r="D43" t="s">
        <v>4709</v>
      </c>
      <c r="E43" t="s">
        <v>4710</v>
      </c>
      <c r="F43" t="s">
        <v>4879</v>
      </c>
      <c r="G43" t="s">
        <v>449</v>
      </c>
    </row>
    <row r="44" spans="1:7" ht="12" customHeight="1">
      <c r="A44" t="s">
        <v>43</v>
      </c>
      <c r="B44" t="s">
        <v>845</v>
      </c>
      <c r="C44" t="s">
        <v>846</v>
      </c>
      <c r="D44" t="s">
        <v>1514</v>
      </c>
      <c r="E44" t="s">
        <v>1515</v>
      </c>
      <c r="F44" t="s">
        <v>4879</v>
      </c>
      <c r="G44" t="s">
        <v>449</v>
      </c>
    </row>
    <row r="45" spans="1:7" ht="12" customHeight="1">
      <c r="A45" t="s">
        <v>43</v>
      </c>
      <c r="B45" t="s">
        <v>845</v>
      </c>
      <c r="C45" t="s">
        <v>846</v>
      </c>
      <c r="D45" t="s">
        <v>1416</v>
      </c>
      <c r="E45" t="s">
        <v>1417</v>
      </c>
      <c r="F45" t="s">
        <v>4879</v>
      </c>
      <c r="G45" t="s">
        <v>449</v>
      </c>
    </row>
    <row r="46" spans="1:7" ht="12" customHeight="1">
      <c r="A46" t="s">
        <v>43</v>
      </c>
      <c r="B46" t="s">
        <v>845</v>
      </c>
      <c r="C46" t="s">
        <v>846</v>
      </c>
      <c r="D46" t="s">
        <v>1532</v>
      </c>
      <c r="E46" t="s">
        <v>1533</v>
      </c>
      <c r="F46" t="s">
        <v>4879</v>
      </c>
      <c r="G46" t="s">
        <v>449</v>
      </c>
    </row>
    <row r="47" spans="1:7" ht="12" customHeight="1">
      <c r="A47" t="s">
        <v>43</v>
      </c>
      <c r="B47" t="s">
        <v>845</v>
      </c>
      <c r="C47" t="s">
        <v>846</v>
      </c>
      <c r="D47" t="s">
        <v>4921</v>
      </c>
      <c r="E47" t="s">
        <v>4922</v>
      </c>
      <c r="F47" t="s">
        <v>4879</v>
      </c>
      <c r="G47" t="s">
        <v>449</v>
      </c>
    </row>
    <row r="48" spans="1:7" ht="12" customHeight="1">
      <c r="A48" t="s">
        <v>43</v>
      </c>
      <c r="B48" t="s">
        <v>845</v>
      </c>
      <c r="C48" t="s">
        <v>846</v>
      </c>
      <c r="D48" t="s">
        <v>4923</v>
      </c>
      <c r="E48" t="s">
        <v>4924</v>
      </c>
      <c r="F48" t="s">
        <v>4879</v>
      </c>
      <c r="G48" t="s">
        <v>449</v>
      </c>
    </row>
    <row r="49" spans="1:7" ht="12" customHeight="1">
      <c r="A49" t="s">
        <v>43</v>
      </c>
      <c r="B49" t="s">
        <v>845</v>
      </c>
      <c r="C49" t="s">
        <v>846</v>
      </c>
      <c r="D49" t="s">
        <v>4688</v>
      </c>
      <c r="E49" t="s">
        <v>4689</v>
      </c>
      <c r="F49" t="s">
        <v>4879</v>
      </c>
      <c r="G49" t="s">
        <v>449</v>
      </c>
    </row>
    <row r="50" spans="1:7" ht="12" customHeight="1">
      <c r="A50" t="s">
        <v>43</v>
      </c>
      <c r="B50" t="s">
        <v>845</v>
      </c>
      <c r="C50" t="s">
        <v>846</v>
      </c>
      <c r="D50" t="s">
        <v>4704</v>
      </c>
      <c r="E50" t="s">
        <v>4705</v>
      </c>
      <c r="F50" t="s">
        <v>4879</v>
      </c>
      <c r="G50" t="s">
        <v>449</v>
      </c>
    </row>
    <row r="51" spans="1:7" ht="12" customHeight="1">
      <c r="A51" t="s">
        <v>43</v>
      </c>
      <c r="B51" t="s">
        <v>845</v>
      </c>
      <c r="C51" t="s">
        <v>846</v>
      </c>
      <c r="D51" t="s">
        <v>4925</v>
      </c>
      <c r="E51" t="s">
        <v>4926</v>
      </c>
      <c r="F51" t="s">
        <v>4879</v>
      </c>
      <c r="G51" t="s">
        <v>449</v>
      </c>
    </row>
    <row r="52" spans="1:7" ht="12" customHeight="1">
      <c r="A52" t="s">
        <v>43</v>
      </c>
      <c r="B52" t="s">
        <v>845</v>
      </c>
      <c r="C52" t="s">
        <v>846</v>
      </c>
      <c r="D52" t="s">
        <v>2264</v>
      </c>
      <c r="E52" t="s">
        <v>2265</v>
      </c>
      <c r="F52" t="s">
        <v>4879</v>
      </c>
      <c r="G52" t="s">
        <v>449</v>
      </c>
    </row>
    <row r="53" spans="1:7" ht="12" customHeight="1">
      <c r="A53" t="s">
        <v>43</v>
      </c>
      <c r="B53" t="s">
        <v>845</v>
      </c>
      <c r="C53" t="s">
        <v>846</v>
      </c>
      <c r="D53" t="s">
        <v>4927</v>
      </c>
      <c r="E53" t="s">
        <v>4928</v>
      </c>
      <c r="F53" t="s">
        <v>4879</v>
      </c>
      <c r="G53" t="s">
        <v>449</v>
      </c>
    </row>
    <row r="54" spans="1:7" ht="12" customHeight="1">
      <c r="A54" t="s">
        <v>43</v>
      </c>
      <c r="B54" t="s">
        <v>845</v>
      </c>
      <c r="C54" t="s">
        <v>846</v>
      </c>
      <c r="D54" t="s">
        <v>4929</v>
      </c>
      <c r="E54" t="s">
        <v>4930</v>
      </c>
      <c r="F54" t="s">
        <v>4879</v>
      </c>
      <c r="G54" t="s">
        <v>449</v>
      </c>
    </row>
    <row r="55" spans="1:7" ht="12" customHeight="1">
      <c r="A55" t="s">
        <v>43</v>
      </c>
      <c r="B55" t="s">
        <v>845</v>
      </c>
      <c r="C55" t="s">
        <v>846</v>
      </c>
      <c r="D55" t="s">
        <v>4931</v>
      </c>
      <c r="E55" t="s">
        <v>4932</v>
      </c>
      <c r="F55" t="s">
        <v>4879</v>
      </c>
      <c r="G55" t="s">
        <v>449</v>
      </c>
    </row>
    <row r="56" spans="1:7" ht="12" customHeight="1">
      <c r="A56" t="s">
        <v>43</v>
      </c>
      <c r="B56" t="s">
        <v>845</v>
      </c>
      <c r="C56" t="s">
        <v>846</v>
      </c>
      <c r="D56" t="s">
        <v>4933</v>
      </c>
      <c r="E56" t="s">
        <v>4934</v>
      </c>
      <c r="F56" t="s">
        <v>4879</v>
      </c>
      <c r="G56" t="s">
        <v>449</v>
      </c>
    </row>
    <row r="57" spans="1:7" ht="12" customHeight="1">
      <c r="A57" t="s">
        <v>43</v>
      </c>
      <c r="B57" t="s">
        <v>845</v>
      </c>
      <c r="C57" t="s">
        <v>846</v>
      </c>
      <c r="D57" t="s">
        <v>4935</v>
      </c>
      <c r="E57" t="s">
        <v>4936</v>
      </c>
      <c r="F57" t="s">
        <v>4879</v>
      </c>
      <c r="G57" t="s">
        <v>449</v>
      </c>
    </row>
    <row r="58" spans="1:7" ht="12" customHeight="1">
      <c r="A58" t="s">
        <v>43</v>
      </c>
      <c r="B58" t="s">
        <v>845</v>
      </c>
      <c r="C58" t="s">
        <v>846</v>
      </c>
      <c r="D58" t="s">
        <v>1219</v>
      </c>
      <c r="E58" t="s">
        <v>1220</v>
      </c>
      <c r="F58" t="s">
        <v>4879</v>
      </c>
      <c r="G58" t="s">
        <v>449</v>
      </c>
    </row>
    <row r="59" spans="1:7" ht="12" customHeight="1">
      <c r="A59" t="s">
        <v>43</v>
      </c>
      <c r="B59" t="s">
        <v>845</v>
      </c>
      <c r="C59" t="s">
        <v>846</v>
      </c>
      <c r="D59" t="s">
        <v>4937</v>
      </c>
      <c r="E59" t="s">
        <v>4938</v>
      </c>
      <c r="F59" t="s">
        <v>4879</v>
      </c>
      <c r="G59" t="s">
        <v>449</v>
      </c>
    </row>
    <row r="60" spans="1:7" ht="12" customHeight="1">
      <c r="A60" t="s">
        <v>43</v>
      </c>
      <c r="B60" t="s">
        <v>845</v>
      </c>
      <c r="C60" t="s">
        <v>846</v>
      </c>
      <c r="D60" t="s">
        <v>4939</v>
      </c>
      <c r="E60" t="s">
        <v>4940</v>
      </c>
      <c r="F60" t="s">
        <v>4879</v>
      </c>
      <c r="G60" t="s">
        <v>449</v>
      </c>
    </row>
    <row r="61" spans="1:7" ht="12" customHeight="1">
      <c r="A61" t="s">
        <v>43</v>
      </c>
      <c r="B61" t="s">
        <v>845</v>
      </c>
      <c r="C61" t="s">
        <v>846</v>
      </c>
      <c r="D61" t="s">
        <v>1556</v>
      </c>
      <c r="E61" t="s">
        <v>1557</v>
      </c>
      <c r="F61" t="s">
        <v>4879</v>
      </c>
      <c r="G61" t="s">
        <v>449</v>
      </c>
    </row>
    <row r="62" spans="1:7" ht="12" customHeight="1">
      <c r="A62" t="s">
        <v>43</v>
      </c>
      <c r="B62" t="s">
        <v>475</v>
      </c>
      <c r="C62" t="s">
        <v>476</v>
      </c>
      <c r="D62" t="s">
        <v>475</v>
      </c>
      <c r="E62" t="s">
        <v>476</v>
      </c>
      <c r="F62" t="s">
        <v>4941</v>
      </c>
      <c r="G62" t="s">
        <v>449</v>
      </c>
    </row>
    <row r="63" spans="1:7" ht="12" customHeight="1">
      <c r="A63" t="s">
        <v>43</v>
      </c>
      <c r="B63" t="s">
        <v>606</v>
      </c>
      <c r="C63" t="s">
        <v>607</v>
      </c>
      <c r="D63" t="s">
        <v>606</v>
      </c>
      <c r="E63" t="s">
        <v>607</v>
      </c>
      <c r="F63" t="s">
        <v>4941</v>
      </c>
      <c r="G63" t="s">
        <v>449</v>
      </c>
    </row>
    <row r="64" spans="1:7" ht="12" customHeight="1">
      <c r="A64" t="s">
        <v>43</v>
      </c>
      <c r="B64" t="s">
        <v>80</v>
      </c>
      <c r="C64" t="s">
        <v>82</v>
      </c>
      <c r="D64" t="s">
        <v>80</v>
      </c>
      <c r="E64" t="s">
        <v>82</v>
      </c>
      <c r="F64" t="s">
        <v>4941</v>
      </c>
      <c r="G64" t="s">
        <v>449</v>
      </c>
    </row>
    <row r="65" spans="1:7" ht="12" customHeight="1">
      <c r="A65" t="s">
        <v>43</v>
      </c>
      <c r="B65" t="s">
        <v>458</v>
      </c>
      <c r="C65" t="s">
        <v>459</v>
      </c>
      <c r="D65" t="s">
        <v>458</v>
      </c>
      <c r="E65" t="s">
        <v>459</v>
      </c>
      <c r="F65" t="s">
        <v>4941</v>
      </c>
      <c r="G65" t="s">
        <v>449</v>
      </c>
    </row>
    <row r="66" spans="1:7" ht="12" customHeight="1">
      <c r="A66" t="s">
        <v>43</v>
      </c>
      <c r="B66" t="s">
        <v>516</v>
      </c>
      <c r="C66" t="s">
        <v>517</v>
      </c>
      <c r="D66" t="s">
        <v>4942</v>
      </c>
      <c r="E66" t="s">
        <v>4943</v>
      </c>
      <c r="F66" t="s">
        <v>4879</v>
      </c>
      <c r="G66" t="s">
        <v>449</v>
      </c>
    </row>
    <row r="67" spans="1:7" ht="12" customHeight="1">
      <c r="A67" t="s">
        <v>43</v>
      </c>
      <c r="B67" t="s">
        <v>516</v>
      </c>
      <c r="C67" t="s">
        <v>517</v>
      </c>
      <c r="D67" t="s">
        <v>4944</v>
      </c>
      <c r="E67" t="s">
        <v>4945</v>
      </c>
      <c r="F67" t="s">
        <v>4879</v>
      </c>
      <c r="G67" t="s">
        <v>449</v>
      </c>
    </row>
    <row r="68" spans="1:7" ht="12" customHeight="1">
      <c r="A68" t="s">
        <v>43</v>
      </c>
      <c r="B68" t="s">
        <v>516</v>
      </c>
      <c r="C68" t="s">
        <v>517</v>
      </c>
      <c r="D68" t="s">
        <v>516</v>
      </c>
      <c r="E68" t="s">
        <v>517</v>
      </c>
      <c r="F68" t="s">
        <v>4880</v>
      </c>
      <c r="G68" t="s">
        <v>449</v>
      </c>
    </row>
    <row r="69" spans="1:7" ht="12" customHeight="1">
      <c r="A69" t="s">
        <v>43</v>
      </c>
      <c r="B69" t="s">
        <v>516</v>
      </c>
      <c r="C69" t="s">
        <v>517</v>
      </c>
      <c r="D69" t="s">
        <v>518</v>
      </c>
      <c r="E69" t="s">
        <v>519</v>
      </c>
      <c r="F69" t="s">
        <v>4879</v>
      </c>
      <c r="G69" t="s">
        <v>449</v>
      </c>
    </row>
    <row r="70" spans="1:7" ht="12" customHeight="1">
      <c r="A70" t="s">
        <v>43</v>
      </c>
      <c r="B70" t="s">
        <v>516</v>
      </c>
      <c r="C70" t="s">
        <v>517</v>
      </c>
      <c r="D70" t="s">
        <v>4946</v>
      </c>
      <c r="E70" t="s">
        <v>4947</v>
      </c>
      <c r="F70" t="s">
        <v>4879</v>
      </c>
      <c r="G70" t="s">
        <v>449</v>
      </c>
    </row>
    <row r="71" spans="1:7" ht="12" customHeight="1">
      <c r="A71" t="s">
        <v>43</v>
      </c>
      <c r="B71" t="s">
        <v>516</v>
      </c>
      <c r="C71" t="s">
        <v>517</v>
      </c>
      <c r="D71" t="s">
        <v>4948</v>
      </c>
      <c r="E71" t="s">
        <v>4949</v>
      </c>
      <c r="F71" t="s">
        <v>4879</v>
      </c>
      <c r="G71" t="s">
        <v>449</v>
      </c>
    </row>
    <row r="72" spans="1:7" ht="12" customHeight="1">
      <c r="A72" t="s">
        <v>43</v>
      </c>
      <c r="B72" t="s">
        <v>516</v>
      </c>
      <c r="C72" t="s">
        <v>517</v>
      </c>
      <c r="D72" t="s">
        <v>4950</v>
      </c>
      <c r="E72" t="s">
        <v>4951</v>
      </c>
      <c r="F72" t="s">
        <v>4879</v>
      </c>
      <c r="G72" t="s">
        <v>449</v>
      </c>
    </row>
    <row r="73" spans="1:7" ht="12" customHeight="1">
      <c r="A73" t="s">
        <v>43</v>
      </c>
      <c r="B73" t="s">
        <v>516</v>
      </c>
      <c r="C73" t="s">
        <v>517</v>
      </c>
      <c r="D73" t="s">
        <v>4952</v>
      </c>
      <c r="E73" t="s">
        <v>4953</v>
      </c>
      <c r="F73" t="s">
        <v>4879</v>
      </c>
      <c r="G73" t="s">
        <v>449</v>
      </c>
    </row>
    <row r="74" spans="1:7" ht="12" customHeight="1">
      <c r="A74" t="s">
        <v>43</v>
      </c>
      <c r="B74" t="s">
        <v>516</v>
      </c>
      <c r="C74" t="s">
        <v>517</v>
      </c>
      <c r="D74" t="s">
        <v>4954</v>
      </c>
      <c r="E74" t="s">
        <v>4955</v>
      </c>
      <c r="F74" t="s">
        <v>4879</v>
      </c>
      <c r="G74" t="s">
        <v>449</v>
      </c>
    </row>
    <row r="75" spans="1:7" ht="12" customHeight="1">
      <c r="A75" t="s">
        <v>43</v>
      </c>
      <c r="B75" t="s">
        <v>516</v>
      </c>
      <c r="C75" t="s">
        <v>517</v>
      </c>
      <c r="D75" t="s">
        <v>4956</v>
      </c>
      <c r="E75" t="s">
        <v>4957</v>
      </c>
      <c r="F75" t="s">
        <v>4879</v>
      </c>
      <c r="G75" t="s">
        <v>449</v>
      </c>
    </row>
    <row r="76" spans="1:7" ht="12" customHeight="1">
      <c r="A76" t="s">
        <v>43</v>
      </c>
      <c r="B76" t="s">
        <v>516</v>
      </c>
      <c r="C76" t="s">
        <v>517</v>
      </c>
      <c r="D76" t="s">
        <v>4958</v>
      </c>
      <c r="E76" t="s">
        <v>4959</v>
      </c>
      <c r="F76" t="s">
        <v>4879</v>
      </c>
      <c r="G76" t="s">
        <v>449</v>
      </c>
    </row>
    <row r="77" spans="1:7" ht="12" customHeight="1">
      <c r="A77" t="s">
        <v>43</v>
      </c>
      <c r="B77" t="s">
        <v>516</v>
      </c>
      <c r="C77" t="s">
        <v>517</v>
      </c>
      <c r="D77" t="s">
        <v>4960</v>
      </c>
      <c r="E77" t="s">
        <v>4961</v>
      </c>
      <c r="F77" t="s">
        <v>4879</v>
      </c>
      <c r="G77" t="s">
        <v>449</v>
      </c>
    </row>
    <row r="78" spans="1:7" ht="12" customHeight="1">
      <c r="A78" t="s">
        <v>43</v>
      </c>
      <c r="B78" t="s">
        <v>516</v>
      </c>
      <c r="C78" t="s">
        <v>517</v>
      </c>
      <c r="D78" t="s">
        <v>4962</v>
      </c>
      <c r="E78" t="s">
        <v>4963</v>
      </c>
      <c r="F78" t="s">
        <v>4879</v>
      </c>
      <c r="G78" t="s">
        <v>449</v>
      </c>
    </row>
    <row r="79" spans="1:7" ht="12" customHeight="1">
      <c r="A79" t="s">
        <v>43</v>
      </c>
      <c r="B79" t="s">
        <v>516</v>
      </c>
      <c r="C79" t="s">
        <v>517</v>
      </c>
      <c r="D79" t="s">
        <v>2181</v>
      </c>
      <c r="E79" t="s">
        <v>4964</v>
      </c>
      <c r="F79" t="s">
        <v>4879</v>
      </c>
      <c r="G79" t="s">
        <v>449</v>
      </c>
    </row>
    <row r="80" spans="1:7" ht="12" customHeight="1">
      <c r="A80" t="s">
        <v>43</v>
      </c>
      <c r="B80" t="s">
        <v>524</v>
      </c>
      <c r="C80" t="s">
        <v>525</v>
      </c>
      <c r="D80" t="s">
        <v>2068</v>
      </c>
      <c r="E80" t="s">
        <v>2069</v>
      </c>
      <c r="F80" t="s">
        <v>4879</v>
      </c>
      <c r="G80" t="s">
        <v>449</v>
      </c>
    </row>
    <row r="81" spans="1:7" ht="12" customHeight="1">
      <c r="A81" t="s">
        <v>43</v>
      </c>
      <c r="B81" t="s">
        <v>524</v>
      </c>
      <c r="C81" t="s">
        <v>525</v>
      </c>
      <c r="D81" t="s">
        <v>2073</v>
      </c>
      <c r="E81" t="s">
        <v>2074</v>
      </c>
      <c r="F81" t="s">
        <v>4879</v>
      </c>
      <c r="G81" t="s">
        <v>449</v>
      </c>
    </row>
    <row r="82" spans="1:7" ht="12" customHeight="1">
      <c r="A82" t="s">
        <v>43</v>
      </c>
      <c r="B82" t="s">
        <v>524</v>
      </c>
      <c r="C82" t="s">
        <v>525</v>
      </c>
      <c r="D82" t="s">
        <v>2078</v>
      </c>
      <c r="E82" t="s">
        <v>2079</v>
      </c>
      <c r="F82" t="s">
        <v>4879</v>
      </c>
      <c r="G82" t="s">
        <v>449</v>
      </c>
    </row>
    <row r="83" spans="1:7" ht="12" customHeight="1">
      <c r="A83" t="s">
        <v>43</v>
      </c>
      <c r="B83" t="s">
        <v>524</v>
      </c>
      <c r="C83" t="s">
        <v>525</v>
      </c>
      <c r="D83" t="s">
        <v>2088</v>
      </c>
      <c r="E83" t="s">
        <v>2089</v>
      </c>
      <c r="F83" t="s">
        <v>4879</v>
      </c>
      <c r="G83" t="s">
        <v>449</v>
      </c>
    </row>
    <row r="84" spans="1:7" ht="12" customHeight="1">
      <c r="A84" t="s">
        <v>43</v>
      </c>
      <c r="B84" t="s">
        <v>524</v>
      </c>
      <c r="C84" t="s">
        <v>525</v>
      </c>
      <c r="D84" t="s">
        <v>524</v>
      </c>
      <c r="E84" t="s">
        <v>525</v>
      </c>
      <c r="F84" t="s">
        <v>4880</v>
      </c>
      <c r="G84" t="s">
        <v>449</v>
      </c>
    </row>
    <row r="85" spans="1:7" ht="12" customHeight="1">
      <c r="A85" t="s">
        <v>43</v>
      </c>
      <c r="B85" t="s">
        <v>524</v>
      </c>
      <c r="C85" t="s">
        <v>525</v>
      </c>
      <c r="D85" t="s">
        <v>526</v>
      </c>
      <c r="E85" t="s">
        <v>527</v>
      </c>
      <c r="F85" t="s">
        <v>4879</v>
      </c>
      <c r="G85" t="s">
        <v>449</v>
      </c>
    </row>
    <row r="86" spans="1:7" ht="12" customHeight="1">
      <c r="A86" t="s">
        <v>43</v>
      </c>
      <c r="B86" t="s">
        <v>524</v>
      </c>
      <c r="C86" t="s">
        <v>525</v>
      </c>
      <c r="D86" t="s">
        <v>2115</v>
      </c>
      <c r="E86" t="s">
        <v>2116</v>
      </c>
      <c r="F86" t="s">
        <v>4879</v>
      </c>
      <c r="G86" t="s">
        <v>449</v>
      </c>
    </row>
    <row r="87" spans="1:7" ht="12" customHeight="1">
      <c r="A87" t="s">
        <v>43</v>
      </c>
      <c r="B87" t="s">
        <v>524</v>
      </c>
      <c r="C87" t="s">
        <v>525</v>
      </c>
      <c r="D87" t="s">
        <v>2125</v>
      </c>
      <c r="E87" t="s">
        <v>2126</v>
      </c>
      <c r="F87" t="s">
        <v>4879</v>
      </c>
      <c r="G87" t="s">
        <v>449</v>
      </c>
    </row>
    <row r="88" spans="1:7" ht="12" customHeight="1">
      <c r="A88" t="s">
        <v>43</v>
      </c>
      <c r="B88" t="s">
        <v>524</v>
      </c>
      <c r="C88" t="s">
        <v>525</v>
      </c>
      <c r="D88" t="s">
        <v>2130</v>
      </c>
      <c r="E88" t="s">
        <v>2131</v>
      </c>
      <c r="F88" t="s">
        <v>4879</v>
      </c>
      <c r="G88" t="s">
        <v>449</v>
      </c>
    </row>
    <row r="89" spans="1:7" ht="12" customHeight="1">
      <c r="A89" t="s">
        <v>43</v>
      </c>
      <c r="B89" t="s">
        <v>524</v>
      </c>
      <c r="C89" t="s">
        <v>525</v>
      </c>
      <c r="D89" t="s">
        <v>2135</v>
      </c>
      <c r="E89" t="s">
        <v>2136</v>
      </c>
      <c r="F89" t="s">
        <v>4879</v>
      </c>
      <c r="G89" t="s">
        <v>449</v>
      </c>
    </row>
    <row r="90" spans="1:7" ht="12" customHeight="1">
      <c r="A90" t="s">
        <v>43</v>
      </c>
      <c r="B90" t="s">
        <v>524</v>
      </c>
      <c r="C90" t="s">
        <v>525</v>
      </c>
      <c r="D90" t="s">
        <v>1167</v>
      </c>
      <c r="E90" t="s">
        <v>1168</v>
      </c>
      <c r="F90" t="s">
        <v>4879</v>
      </c>
      <c r="G90" t="s">
        <v>449</v>
      </c>
    </row>
    <row r="91" spans="1:7" ht="12" customHeight="1">
      <c r="A91" t="s">
        <v>43</v>
      </c>
      <c r="B91" t="s">
        <v>524</v>
      </c>
      <c r="C91" t="s">
        <v>525</v>
      </c>
      <c r="D91" t="s">
        <v>2153</v>
      </c>
      <c r="E91" t="s">
        <v>2154</v>
      </c>
      <c r="F91" t="s">
        <v>4879</v>
      </c>
      <c r="G91" t="s">
        <v>449</v>
      </c>
    </row>
    <row r="92" spans="1:7" ht="12" customHeight="1">
      <c r="A92" t="s">
        <v>43</v>
      </c>
      <c r="B92" t="s">
        <v>524</v>
      </c>
      <c r="C92" t="s">
        <v>525</v>
      </c>
      <c r="D92" t="s">
        <v>2158</v>
      </c>
      <c r="E92" t="s">
        <v>2159</v>
      </c>
      <c r="F92" t="s">
        <v>4879</v>
      </c>
      <c r="G92" t="s">
        <v>449</v>
      </c>
    </row>
    <row r="93" spans="1:7" ht="12" customHeight="1">
      <c r="A93" t="s">
        <v>43</v>
      </c>
      <c r="B93" t="s">
        <v>524</v>
      </c>
      <c r="C93" t="s">
        <v>525</v>
      </c>
      <c r="D93" t="s">
        <v>2163</v>
      </c>
      <c r="E93" t="s">
        <v>2164</v>
      </c>
      <c r="F93" t="s">
        <v>4879</v>
      </c>
      <c r="G93" t="s">
        <v>449</v>
      </c>
    </row>
    <row r="94" spans="1:7" ht="12" customHeight="1">
      <c r="A94" t="s">
        <v>43</v>
      </c>
      <c r="B94" t="s">
        <v>524</v>
      </c>
      <c r="C94" t="s">
        <v>525</v>
      </c>
      <c r="D94" t="s">
        <v>2176</v>
      </c>
      <c r="E94" t="s">
        <v>2177</v>
      </c>
      <c r="F94" t="s">
        <v>4879</v>
      </c>
      <c r="G94" t="s">
        <v>449</v>
      </c>
    </row>
    <row r="95" spans="1:7" ht="12" customHeight="1">
      <c r="A95" t="s">
        <v>43</v>
      </c>
      <c r="B95" t="s">
        <v>634</v>
      </c>
      <c r="C95" t="s">
        <v>635</v>
      </c>
      <c r="D95" t="s">
        <v>2456</v>
      </c>
      <c r="E95" t="s">
        <v>2457</v>
      </c>
      <c r="F95" t="s">
        <v>4879</v>
      </c>
      <c r="G95" t="s">
        <v>449</v>
      </c>
    </row>
    <row r="96" spans="1:7" ht="12" customHeight="1">
      <c r="A96" t="s">
        <v>43</v>
      </c>
      <c r="B96" t="s">
        <v>634</v>
      </c>
      <c r="C96" t="s">
        <v>635</v>
      </c>
      <c r="D96" t="s">
        <v>3090</v>
      </c>
      <c r="E96" t="s">
        <v>3091</v>
      </c>
      <c r="F96" t="s">
        <v>4879</v>
      </c>
      <c r="G96" t="s">
        <v>449</v>
      </c>
    </row>
    <row r="97" spans="1:7" ht="12" customHeight="1">
      <c r="A97" t="s">
        <v>43</v>
      </c>
      <c r="B97" t="s">
        <v>634</v>
      </c>
      <c r="C97" t="s">
        <v>635</v>
      </c>
      <c r="D97" t="s">
        <v>4965</v>
      </c>
      <c r="E97" t="s">
        <v>4966</v>
      </c>
      <c r="F97" t="s">
        <v>4879</v>
      </c>
      <c r="G97" t="s">
        <v>449</v>
      </c>
    </row>
    <row r="98" spans="1:7" ht="12" customHeight="1">
      <c r="A98" t="s">
        <v>43</v>
      </c>
      <c r="B98" t="s">
        <v>634</v>
      </c>
      <c r="C98" t="s">
        <v>635</v>
      </c>
      <c r="D98" t="s">
        <v>4967</v>
      </c>
      <c r="E98" t="s">
        <v>4968</v>
      </c>
      <c r="F98" t="s">
        <v>4879</v>
      </c>
      <c r="G98" t="s">
        <v>449</v>
      </c>
    </row>
    <row r="99" spans="1:7" ht="12" customHeight="1">
      <c r="A99" t="s">
        <v>43</v>
      </c>
      <c r="B99" t="s">
        <v>634</v>
      </c>
      <c r="C99" t="s">
        <v>635</v>
      </c>
      <c r="D99" t="s">
        <v>4969</v>
      </c>
      <c r="E99" t="s">
        <v>4970</v>
      </c>
      <c r="F99" t="s">
        <v>4879</v>
      </c>
      <c r="G99" t="s">
        <v>449</v>
      </c>
    </row>
    <row r="100" spans="1:7" ht="12" customHeight="1">
      <c r="A100" t="s">
        <v>43</v>
      </c>
      <c r="B100" t="s">
        <v>634</v>
      </c>
      <c r="C100" t="s">
        <v>635</v>
      </c>
      <c r="D100" t="s">
        <v>636</v>
      </c>
      <c r="E100" t="s">
        <v>637</v>
      </c>
      <c r="F100" t="s">
        <v>4879</v>
      </c>
      <c r="G100" t="s">
        <v>449</v>
      </c>
    </row>
    <row r="101" spans="1:7" ht="12" customHeight="1">
      <c r="A101" t="s">
        <v>43</v>
      </c>
      <c r="B101" t="s">
        <v>634</v>
      </c>
      <c r="C101" t="s">
        <v>635</v>
      </c>
      <c r="D101" t="s">
        <v>634</v>
      </c>
      <c r="E101" t="s">
        <v>635</v>
      </c>
      <c r="F101" t="s">
        <v>4880</v>
      </c>
      <c r="G101" t="s">
        <v>449</v>
      </c>
    </row>
    <row r="102" spans="1:7" ht="12" customHeight="1">
      <c r="A102" t="s">
        <v>43</v>
      </c>
      <c r="B102" t="s">
        <v>634</v>
      </c>
      <c r="C102" t="s">
        <v>635</v>
      </c>
      <c r="D102" t="s">
        <v>4971</v>
      </c>
      <c r="E102" t="s">
        <v>4972</v>
      </c>
      <c r="F102" t="s">
        <v>4879</v>
      </c>
      <c r="G102" t="s">
        <v>449</v>
      </c>
    </row>
    <row r="103" spans="1:7" ht="12" customHeight="1">
      <c r="A103" t="s">
        <v>43</v>
      </c>
      <c r="B103" t="s">
        <v>634</v>
      </c>
      <c r="C103" t="s">
        <v>635</v>
      </c>
      <c r="D103" t="s">
        <v>3893</v>
      </c>
      <c r="E103" t="s">
        <v>3894</v>
      </c>
      <c r="F103" t="s">
        <v>4879</v>
      </c>
      <c r="G103" t="s">
        <v>449</v>
      </c>
    </row>
    <row r="104" spans="1:7" ht="12" customHeight="1">
      <c r="A104" t="s">
        <v>43</v>
      </c>
      <c r="B104" t="s">
        <v>634</v>
      </c>
      <c r="C104" t="s">
        <v>635</v>
      </c>
      <c r="D104" t="s">
        <v>908</v>
      </c>
      <c r="E104" t="s">
        <v>909</v>
      </c>
      <c r="F104" t="s">
        <v>4879</v>
      </c>
      <c r="G104" t="s">
        <v>449</v>
      </c>
    </row>
    <row r="105" spans="1:7" ht="12" customHeight="1">
      <c r="A105" t="s">
        <v>43</v>
      </c>
      <c r="B105" t="s">
        <v>634</v>
      </c>
      <c r="C105" t="s">
        <v>635</v>
      </c>
      <c r="D105" t="s">
        <v>1426</v>
      </c>
      <c r="E105" t="s">
        <v>1427</v>
      </c>
      <c r="F105" t="s">
        <v>4879</v>
      </c>
      <c r="G105" t="s">
        <v>449</v>
      </c>
    </row>
    <row r="106" spans="1:7" ht="12" customHeight="1">
      <c r="A106" t="s">
        <v>43</v>
      </c>
      <c r="B106" t="s">
        <v>634</v>
      </c>
      <c r="C106" t="s">
        <v>635</v>
      </c>
      <c r="D106" t="s">
        <v>1030</v>
      </c>
      <c r="E106" t="s">
        <v>1031</v>
      </c>
      <c r="F106" t="s">
        <v>4973</v>
      </c>
      <c r="G106" t="s">
        <v>449</v>
      </c>
    </row>
    <row r="107" spans="1:7" ht="12" customHeight="1">
      <c r="A107" t="s">
        <v>43</v>
      </c>
      <c r="B107" t="s">
        <v>634</v>
      </c>
      <c r="C107" t="s">
        <v>635</v>
      </c>
      <c r="D107" t="s">
        <v>2313</v>
      </c>
      <c r="E107" t="s">
        <v>2314</v>
      </c>
      <c r="F107" t="s">
        <v>4879</v>
      </c>
      <c r="G107" t="s">
        <v>449</v>
      </c>
    </row>
    <row r="108" spans="1:7" ht="12" customHeight="1">
      <c r="A108" t="s">
        <v>43</v>
      </c>
      <c r="B108" t="s">
        <v>634</v>
      </c>
      <c r="C108" t="s">
        <v>635</v>
      </c>
      <c r="D108" t="s">
        <v>2224</v>
      </c>
      <c r="E108" t="s">
        <v>2225</v>
      </c>
      <c r="F108" t="s">
        <v>4879</v>
      </c>
      <c r="G108" t="s">
        <v>449</v>
      </c>
    </row>
    <row r="109" spans="1:7" ht="12" customHeight="1">
      <c r="A109" t="s">
        <v>43</v>
      </c>
      <c r="B109" t="s">
        <v>634</v>
      </c>
      <c r="C109" t="s">
        <v>635</v>
      </c>
      <c r="D109" t="s">
        <v>2216</v>
      </c>
      <c r="E109" t="s">
        <v>2217</v>
      </c>
      <c r="F109" t="s">
        <v>4879</v>
      </c>
      <c r="G109" t="s">
        <v>449</v>
      </c>
    </row>
    <row r="110" spans="1:7" ht="12" customHeight="1">
      <c r="A110" t="s">
        <v>43</v>
      </c>
      <c r="B110" t="s">
        <v>634</v>
      </c>
      <c r="C110" t="s">
        <v>635</v>
      </c>
      <c r="D110" t="s">
        <v>4974</v>
      </c>
      <c r="E110" t="s">
        <v>4975</v>
      </c>
      <c r="F110" t="s">
        <v>4879</v>
      </c>
      <c r="G110" t="s">
        <v>449</v>
      </c>
    </row>
    <row r="111" spans="1:7" ht="12" customHeight="1">
      <c r="A111" t="s">
        <v>43</v>
      </c>
      <c r="B111" t="s">
        <v>634</v>
      </c>
      <c r="C111" t="s">
        <v>635</v>
      </c>
      <c r="D111" t="s">
        <v>2206</v>
      </c>
      <c r="E111" t="s">
        <v>2207</v>
      </c>
      <c r="F111" t="s">
        <v>4879</v>
      </c>
      <c r="G111" t="s">
        <v>449</v>
      </c>
    </row>
    <row r="112" spans="1:7" ht="12" customHeight="1">
      <c r="A112" t="s">
        <v>43</v>
      </c>
      <c r="B112" t="s">
        <v>634</v>
      </c>
      <c r="C112" t="s">
        <v>635</v>
      </c>
      <c r="D112" t="s">
        <v>2211</v>
      </c>
      <c r="E112" t="s">
        <v>2212</v>
      </c>
      <c r="F112" t="s">
        <v>4879</v>
      </c>
      <c r="G112" t="s">
        <v>449</v>
      </c>
    </row>
    <row r="113" spans="1:7" ht="12" customHeight="1">
      <c r="A113" t="s">
        <v>43</v>
      </c>
      <c r="B113" t="s">
        <v>634</v>
      </c>
      <c r="C113" t="s">
        <v>635</v>
      </c>
      <c r="D113" t="s">
        <v>4976</v>
      </c>
      <c r="E113" t="s">
        <v>4977</v>
      </c>
      <c r="F113" t="s">
        <v>4879</v>
      </c>
      <c r="G113" t="s">
        <v>449</v>
      </c>
    </row>
    <row r="114" spans="1:7" ht="12" customHeight="1">
      <c r="A114" t="s">
        <v>43</v>
      </c>
      <c r="B114" t="s">
        <v>634</v>
      </c>
      <c r="C114" t="s">
        <v>635</v>
      </c>
      <c r="D114" t="s">
        <v>4978</v>
      </c>
      <c r="E114" t="s">
        <v>4979</v>
      </c>
      <c r="F114" t="s">
        <v>4879</v>
      </c>
      <c r="G114" t="s">
        <v>449</v>
      </c>
    </row>
    <row r="115" spans="1:7" ht="12" customHeight="1">
      <c r="A115" t="s">
        <v>43</v>
      </c>
      <c r="B115" t="s">
        <v>634</v>
      </c>
      <c r="C115" t="s">
        <v>635</v>
      </c>
      <c r="D115" t="s">
        <v>4980</v>
      </c>
      <c r="E115" t="s">
        <v>4981</v>
      </c>
      <c r="F115" t="s">
        <v>4879</v>
      </c>
      <c r="G115" t="s">
        <v>449</v>
      </c>
    </row>
    <row r="116" spans="1:7" ht="12" customHeight="1">
      <c r="A116" t="s">
        <v>43</v>
      </c>
      <c r="B116" t="s">
        <v>3127</v>
      </c>
      <c r="C116" t="s">
        <v>3128</v>
      </c>
      <c r="D116" t="s">
        <v>3127</v>
      </c>
      <c r="E116" t="s">
        <v>3128</v>
      </c>
      <c r="F116" t="s">
        <v>4982</v>
      </c>
      <c r="G116" t="s">
        <v>449</v>
      </c>
    </row>
    <row r="117" spans="1:7" ht="12" customHeight="1">
      <c r="A117" t="s">
        <v>43</v>
      </c>
      <c r="B117" t="s">
        <v>441</v>
      </c>
      <c r="C117" t="s">
        <v>442</v>
      </c>
      <c r="D117" t="s">
        <v>4983</v>
      </c>
      <c r="E117" t="s">
        <v>4984</v>
      </c>
      <c r="F117" t="s">
        <v>4879</v>
      </c>
      <c r="G117" t="s">
        <v>449</v>
      </c>
    </row>
    <row r="118" spans="1:7" ht="12" customHeight="1">
      <c r="A118" t="s">
        <v>43</v>
      </c>
      <c r="B118" t="s">
        <v>441</v>
      </c>
      <c r="C118" t="s">
        <v>442</v>
      </c>
      <c r="D118" t="s">
        <v>1135</v>
      </c>
      <c r="E118" t="s">
        <v>1136</v>
      </c>
      <c r="F118" t="s">
        <v>4879</v>
      </c>
      <c r="G118" t="s">
        <v>449</v>
      </c>
    </row>
    <row r="119" spans="1:7" ht="12" customHeight="1">
      <c r="A119" t="s">
        <v>43</v>
      </c>
      <c r="B119" t="s">
        <v>441</v>
      </c>
      <c r="C119" t="s">
        <v>442</v>
      </c>
      <c r="D119" t="s">
        <v>981</v>
      </c>
      <c r="E119" t="s">
        <v>982</v>
      </c>
      <c r="F119" t="s">
        <v>4883</v>
      </c>
      <c r="G119" t="s">
        <v>449</v>
      </c>
    </row>
    <row r="120" spans="1:7" ht="12" customHeight="1">
      <c r="A120" t="s">
        <v>43</v>
      </c>
      <c r="B120" t="s">
        <v>441</v>
      </c>
      <c r="C120" t="s">
        <v>442</v>
      </c>
      <c r="D120" t="s">
        <v>3565</v>
      </c>
      <c r="E120" t="s">
        <v>3566</v>
      </c>
      <c r="F120" t="s">
        <v>4879</v>
      </c>
      <c r="G120" t="s">
        <v>449</v>
      </c>
    </row>
    <row r="121" spans="1:7" ht="12" customHeight="1">
      <c r="A121" t="s">
        <v>43</v>
      </c>
      <c r="B121" t="s">
        <v>441</v>
      </c>
      <c r="C121" t="s">
        <v>442</v>
      </c>
      <c r="D121" t="s">
        <v>3885</v>
      </c>
      <c r="E121" t="s">
        <v>3886</v>
      </c>
      <c r="F121" t="s">
        <v>4879</v>
      </c>
      <c r="G121" t="s">
        <v>449</v>
      </c>
    </row>
    <row r="122" spans="1:7" ht="12" customHeight="1">
      <c r="A122" t="s">
        <v>43</v>
      </c>
      <c r="B122" t="s">
        <v>441</v>
      </c>
      <c r="C122" t="s">
        <v>442</v>
      </c>
      <c r="D122" t="s">
        <v>1159</v>
      </c>
      <c r="E122" t="s">
        <v>1160</v>
      </c>
      <c r="F122" t="s">
        <v>4879</v>
      </c>
      <c r="G122" t="s">
        <v>449</v>
      </c>
    </row>
    <row r="123" spans="1:7" ht="12" customHeight="1">
      <c r="A123" t="s">
        <v>43</v>
      </c>
      <c r="B123" t="s">
        <v>441</v>
      </c>
      <c r="C123" t="s">
        <v>442</v>
      </c>
      <c r="D123" t="s">
        <v>441</v>
      </c>
      <c r="E123" t="s">
        <v>442</v>
      </c>
      <c r="F123" t="s">
        <v>4880</v>
      </c>
      <c r="G123" t="s">
        <v>449</v>
      </c>
    </row>
    <row r="124" spans="1:7" ht="12" customHeight="1">
      <c r="A124" t="s">
        <v>43</v>
      </c>
      <c r="B124" t="s">
        <v>441</v>
      </c>
      <c r="C124" t="s">
        <v>442</v>
      </c>
      <c r="D124" t="s">
        <v>1175</v>
      </c>
      <c r="E124" t="s">
        <v>1176</v>
      </c>
      <c r="F124" t="s">
        <v>4879</v>
      </c>
      <c r="G124" t="s">
        <v>449</v>
      </c>
    </row>
    <row r="125" spans="1:7" ht="12" customHeight="1">
      <c r="A125" t="s">
        <v>43</v>
      </c>
      <c r="B125" t="s">
        <v>441</v>
      </c>
      <c r="C125" t="s">
        <v>442</v>
      </c>
      <c r="D125" t="s">
        <v>554</v>
      </c>
      <c r="E125" t="s">
        <v>555</v>
      </c>
      <c r="F125" t="s">
        <v>4879</v>
      </c>
      <c r="G125" t="s">
        <v>449</v>
      </c>
    </row>
    <row r="126" spans="1:7" ht="12" customHeight="1">
      <c r="A126" t="s">
        <v>43</v>
      </c>
      <c r="B126" t="s">
        <v>441</v>
      </c>
      <c r="C126" t="s">
        <v>442</v>
      </c>
      <c r="D126" t="s">
        <v>1214</v>
      </c>
      <c r="E126" t="s">
        <v>1215</v>
      </c>
      <c r="F126" t="s">
        <v>4879</v>
      </c>
      <c r="G126" t="s">
        <v>449</v>
      </c>
    </row>
    <row r="127" spans="1:7" ht="12" customHeight="1">
      <c r="A127" t="s">
        <v>43</v>
      </c>
      <c r="B127" t="s">
        <v>441</v>
      </c>
      <c r="C127" t="s">
        <v>442</v>
      </c>
      <c r="D127" t="s">
        <v>4985</v>
      </c>
      <c r="E127" t="s">
        <v>4986</v>
      </c>
      <c r="F127" t="s">
        <v>4879</v>
      </c>
      <c r="G127" t="s">
        <v>449</v>
      </c>
    </row>
    <row r="128" spans="1:7" ht="12" customHeight="1">
      <c r="A128" t="s">
        <v>43</v>
      </c>
      <c r="B128" t="s">
        <v>441</v>
      </c>
      <c r="C128" t="s">
        <v>442</v>
      </c>
      <c r="D128" t="s">
        <v>4987</v>
      </c>
      <c r="E128" t="s">
        <v>4988</v>
      </c>
      <c r="F128" t="s">
        <v>4879</v>
      </c>
      <c r="G128" t="s">
        <v>449</v>
      </c>
    </row>
    <row r="129" spans="1:7" ht="12" customHeight="1">
      <c r="A129" t="s">
        <v>43</v>
      </c>
      <c r="B129" t="s">
        <v>441</v>
      </c>
      <c r="C129" t="s">
        <v>442</v>
      </c>
      <c r="D129" t="s">
        <v>443</v>
      </c>
      <c r="E129" t="s">
        <v>444</v>
      </c>
      <c r="F129" t="s">
        <v>4879</v>
      </c>
      <c r="G129" t="s">
        <v>449</v>
      </c>
    </row>
    <row r="130" spans="1:7" ht="12" customHeight="1">
      <c r="A130" t="s">
        <v>43</v>
      </c>
      <c r="B130" t="s">
        <v>986</v>
      </c>
      <c r="C130" t="s">
        <v>987</v>
      </c>
      <c r="D130" t="s">
        <v>4989</v>
      </c>
      <c r="E130" t="s">
        <v>4990</v>
      </c>
      <c r="F130" t="s">
        <v>4879</v>
      </c>
      <c r="G130" t="s">
        <v>449</v>
      </c>
    </row>
    <row r="131" spans="1:7" ht="12" customHeight="1">
      <c r="A131" t="s">
        <v>43</v>
      </c>
      <c r="B131" t="s">
        <v>986</v>
      </c>
      <c r="C131" t="s">
        <v>987</v>
      </c>
      <c r="D131" t="s">
        <v>1204</v>
      </c>
      <c r="E131" t="s">
        <v>1205</v>
      </c>
      <c r="F131" t="s">
        <v>4879</v>
      </c>
      <c r="G131" t="s">
        <v>449</v>
      </c>
    </row>
    <row r="132" spans="1:7" ht="12" customHeight="1">
      <c r="A132" t="s">
        <v>43</v>
      </c>
      <c r="B132" t="s">
        <v>986</v>
      </c>
      <c r="C132" t="s">
        <v>987</v>
      </c>
      <c r="D132" t="s">
        <v>2073</v>
      </c>
      <c r="E132" t="s">
        <v>4991</v>
      </c>
      <c r="F132" t="s">
        <v>4879</v>
      </c>
      <c r="G132" t="s">
        <v>449</v>
      </c>
    </row>
    <row r="133" spans="1:7" ht="12" customHeight="1">
      <c r="A133" t="s">
        <v>43</v>
      </c>
      <c r="B133" t="s">
        <v>986</v>
      </c>
      <c r="C133" t="s">
        <v>987</v>
      </c>
      <c r="D133" t="s">
        <v>988</v>
      </c>
      <c r="E133" t="s">
        <v>989</v>
      </c>
      <c r="F133" t="s">
        <v>4883</v>
      </c>
      <c r="G133" t="s">
        <v>449</v>
      </c>
    </row>
    <row r="134" spans="1:7" ht="12" customHeight="1">
      <c r="A134" t="s">
        <v>43</v>
      </c>
      <c r="B134" t="s">
        <v>986</v>
      </c>
      <c r="C134" t="s">
        <v>987</v>
      </c>
      <c r="D134" t="s">
        <v>4992</v>
      </c>
      <c r="E134" t="s">
        <v>4993</v>
      </c>
      <c r="F134" t="s">
        <v>4879</v>
      </c>
      <c r="G134" t="s">
        <v>449</v>
      </c>
    </row>
    <row r="135" spans="1:7" ht="12" customHeight="1">
      <c r="A135" t="s">
        <v>43</v>
      </c>
      <c r="B135" t="s">
        <v>986</v>
      </c>
      <c r="C135" t="s">
        <v>987</v>
      </c>
      <c r="D135" t="s">
        <v>986</v>
      </c>
      <c r="E135" t="s">
        <v>987</v>
      </c>
      <c r="F135" t="s">
        <v>4880</v>
      </c>
      <c r="G135" t="s">
        <v>449</v>
      </c>
    </row>
    <row r="136" spans="1:7" ht="12" customHeight="1">
      <c r="A136" t="s">
        <v>43</v>
      </c>
      <c r="B136" t="s">
        <v>986</v>
      </c>
      <c r="C136" t="s">
        <v>987</v>
      </c>
      <c r="D136" t="s">
        <v>4994</v>
      </c>
      <c r="E136" t="s">
        <v>4995</v>
      </c>
      <c r="F136" t="s">
        <v>4879</v>
      </c>
      <c r="G136" t="s">
        <v>449</v>
      </c>
    </row>
    <row r="137" spans="1:7" ht="12" customHeight="1">
      <c r="A137" t="s">
        <v>43</v>
      </c>
      <c r="B137" t="s">
        <v>986</v>
      </c>
      <c r="C137" t="s">
        <v>987</v>
      </c>
      <c r="D137" t="s">
        <v>4996</v>
      </c>
      <c r="E137" t="s">
        <v>4997</v>
      </c>
      <c r="F137" t="s">
        <v>4879</v>
      </c>
      <c r="G137" t="s">
        <v>449</v>
      </c>
    </row>
    <row r="138" spans="1:7" ht="12" customHeight="1">
      <c r="A138" t="s">
        <v>43</v>
      </c>
      <c r="B138" t="s">
        <v>986</v>
      </c>
      <c r="C138" t="s">
        <v>987</v>
      </c>
      <c r="D138" t="s">
        <v>4998</v>
      </c>
      <c r="E138" t="s">
        <v>4999</v>
      </c>
      <c r="F138" t="s">
        <v>4879</v>
      </c>
      <c r="G138" t="s">
        <v>449</v>
      </c>
    </row>
    <row r="139" spans="1:7" ht="12" customHeight="1">
      <c r="A139" t="s">
        <v>43</v>
      </c>
      <c r="B139" t="s">
        <v>986</v>
      </c>
      <c r="C139" t="s">
        <v>987</v>
      </c>
      <c r="D139" t="s">
        <v>5000</v>
      </c>
      <c r="E139" t="s">
        <v>5001</v>
      </c>
      <c r="F139" t="s">
        <v>4879</v>
      </c>
      <c r="G139" t="s">
        <v>449</v>
      </c>
    </row>
    <row r="140" spans="1:7" ht="12" customHeight="1">
      <c r="A140" t="s">
        <v>43</v>
      </c>
      <c r="B140" t="s">
        <v>986</v>
      </c>
      <c r="C140" t="s">
        <v>987</v>
      </c>
      <c r="D140" t="s">
        <v>5002</v>
      </c>
      <c r="E140" t="s">
        <v>5003</v>
      </c>
      <c r="F140" t="s">
        <v>4879</v>
      </c>
      <c r="G140" t="s">
        <v>449</v>
      </c>
    </row>
    <row r="141" spans="1:7" ht="12" customHeight="1">
      <c r="A141" t="s">
        <v>43</v>
      </c>
      <c r="B141" t="s">
        <v>986</v>
      </c>
      <c r="C141" t="s">
        <v>987</v>
      </c>
      <c r="D141" t="s">
        <v>5004</v>
      </c>
      <c r="E141" t="s">
        <v>5005</v>
      </c>
      <c r="F141" t="s">
        <v>4879</v>
      </c>
      <c r="G141" t="s">
        <v>449</v>
      </c>
    </row>
    <row r="142" spans="1:7" ht="12" customHeight="1">
      <c r="A142" t="s">
        <v>43</v>
      </c>
      <c r="B142" t="s">
        <v>994</v>
      </c>
      <c r="C142" t="s">
        <v>995</v>
      </c>
      <c r="D142" t="s">
        <v>1751</v>
      </c>
      <c r="E142" t="s">
        <v>1752</v>
      </c>
      <c r="F142" t="s">
        <v>4879</v>
      </c>
      <c r="G142" t="s">
        <v>449</v>
      </c>
    </row>
    <row r="143" spans="1:7" ht="12" customHeight="1">
      <c r="A143" t="s">
        <v>43</v>
      </c>
      <c r="B143" t="s">
        <v>994</v>
      </c>
      <c r="C143" t="s">
        <v>995</v>
      </c>
      <c r="D143" t="s">
        <v>5006</v>
      </c>
      <c r="E143" t="s">
        <v>5007</v>
      </c>
      <c r="F143" t="s">
        <v>4879</v>
      </c>
      <c r="G143" t="s">
        <v>449</v>
      </c>
    </row>
    <row r="144" spans="1:7" ht="12" customHeight="1">
      <c r="A144" t="s">
        <v>43</v>
      </c>
      <c r="B144" t="s">
        <v>994</v>
      </c>
      <c r="C144" t="s">
        <v>995</v>
      </c>
      <c r="D144" t="s">
        <v>5008</v>
      </c>
      <c r="E144" t="s">
        <v>5009</v>
      </c>
      <c r="F144" t="s">
        <v>4879</v>
      </c>
      <c r="G144" t="s">
        <v>449</v>
      </c>
    </row>
    <row r="145" spans="1:7" ht="12" customHeight="1">
      <c r="A145" t="s">
        <v>43</v>
      </c>
      <c r="B145" t="s">
        <v>994</v>
      </c>
      <c r="C145" t="s">
        <v>995</v>
      </c>
      <c r="D145" t="s">
        <v>994</v>
      </c>
      <c r="E145" t="s">
        <v>995</v>
      </c>
      <c r="F145" t="s">
        <v>4880</v>
      </c>
      <c r="G145" t="s">
        <v>449</v>
      </c>
    </row>
    <row r="146" spans="1:7" ht="12" customHeight="1">
      <c r="A146" t="s">
        <v>43</v>
      </c>
      <c r="B146" t="s">
        <v>994</v>
      </c>
      <c r="C146" t="s">
        <v>995</v>
      </c>
      <c r="D146" t="s">
        <v>5010</v>
      </c>
      <c r="E146" t="s">
        <v>5011</v>
      </c>
      <c r="F146" t="s">
        <v>4879</v>
      </c>
      <c r="G146" t="s">
        <v>449</v>
      </c>
    </row>
    <row r="147" spans="1:7" ht="12" customHeight="1">
      <c r="A147" t="s">
        <v>43</v>
      </c>
      <c r="B147" t="s">
        <v>994</v>
      </c>
      <c r="C147" t="s">
        <v>995</v>
      </c>
      <c r="D147" t="s">
        <v>1569</v>
      </c>
      <c r="E147" t="s">
        <v>5012</v>
      </c>
      <c r="F147" t="s">
        <v>4879</v>
      </c>
      <c r="G147" t="s">
        <v>449</v>
      </c>
    </row>
    <row r="148" spans="1:7" ht="12" customHeight="1">
      <c r="A148" t="s">
        <v>43</v>
      </c>
      <c r="B148" t="s">
        <v>994</v>
      </c>
      <c r="C148" t="s">
        <v>995</v>
      </c>
      <c r="D148" t="s">
        <v>5013</v>
      </c>
      <c r="E148" t="s">
        <v>5014</v>
      </c>
      <c r="F148" t="s">
        <v>4879</v>
      </c>
      <c r="G148" t="s">
        <v>449</v>
      </c>
    </row>
    <row r="149" spans="1:7" ht="12" customHeight="1">
      <c r="A149" t="s">
        <v>43</v>
      </c>
      <c r="B149" t="s">
        <v>994</v>
      </c>
      <c r="C149" t="s">
        <v>995</v>
      </c>
      <c r="D149" t="s">
        <v>5015</v>
      </c>
      <c r="E149" t="s">
        <v>5016</v>
      </c>
      <c r="F149" t="s">
        <v>4879</v>
      </c>
      <c r="G149" t="s">
        <v>449</v>
      </c>
    </row>
    <row r="150" spans="1:7" ht="12" customHeight="1">
      <c r="A150" t="s">
        <v>43</v>
      </c>
      <c r="B150" t="s">
        <v>994</v>
      </c>
      <c r="C150" t="s">
        <v>995</v>
      </c>
      <c r="D150" t="s">
        <v>5017</v>
      </c>
      <c r="E150" t="s">
        <v>5018</v>
      </c>
      <c r="F150" t="s">
        <v>4879</v>
      </c>
      <c r="G150" t="s">
        <v>449</v>
      </c>
    </row>
    <row r="151" spans="1:7" ht="12" customHeight="1">
      <c r="A151" t="s">
        <v>43</v>
      </c>
      <c r="B151" t="s">
        <v>994</v>
      </c>
      <c r="C151" t="s">
        <v>995</v>
      </c>
      <c r="D151" t="s">
        <v>996</v>
      </c>
      <c r="E151" t="s">
        <v>997</v>
      </c>
      <c r="F151" t="s">
        <v>4973</v>
      </c>
      <c r="G151" t="s">
        <v>449</v>
      </c>
    </row>
    <row r="152" spans="1:7" ht="12" customHeight="1">
      <c r="A152" t="s">
        <v>43</v>
      </c>
      <c r="B152" t="s">
        <v>994</v>
      </c>
      <c r="C152" t="s">
        <v>995</v>
      </c>
      <c r="D152" t="s">
        <v>5019</v>
      </c>
      <c r="E152" t="s">
        <v>5020</v>
      </c>
      <c r="F152" t="s">
        <v>4879</v>
      </c>
      <c r="G152" t="s">
        <v>449</v>
      </c>
    </row>
    <row r="153" spans="1:7" ht="12" customHeight="1">
      <c r="A153" t="s">
        <v>43</v>
      </c>
      <c r="B153" t="s">
        <v>994</v>
      </c>
      <c r="C153" t="s">
        <v>995</v>
      </c>
      <c r="D153" t="s">
        <v>3791</v>
      </c>
      <c r="E153" t="s">
        <v>3792</v>
      </c>
      <c r="F153" t="s">
        <v>4879</v>
      </c>
      <c r="G153" t="s">
        <v>449</v>
      </c>
    </row>
    <row r="154" spans="1:7" ht="12" customHeight="1">
      <c r="A154" t="s">
        <v>43</v>
      </c>
      <c r="B154" t="s">
        <v>994</v>
      </c>
      <c r="C154" t="s">
        <v>995</v>
      </c>
      <c r="D154" t="s">
        <v>1949</v>
      </c>
      <c r="E154" t="s">
        <v>1950</v>
      </c>
      <c r="F154" t="s">
        <v>4879</v>
      </c>
      <c r="G154" t="s">
        <v>449</v>
      </c>
    </row>
    <row r="155" spans="1:7" ht="12" customHeight="1">
      <c r="A155" t="s">
        <v>43</v>
      </c>
      <c r="B155" t="s">
        <v>680</v>
      </c>
      <c r="C155" t="s">
        <v>681</v>
      </c>
      <c r="D155" t="s">
        <v>5021</v>
      </c>
      <c r="E155" t="s">
        <v>5022</v>
      </c>
      <c r="F155" t="s">
        <v>4879</v>
      </c>
      <c r="G155" t="s">
        <v>449</v>
      </c>
    </row>
    <row r="156" spans="1:7" ht="12" customHeight="1">
      <c r="A156" t="s">
        <v>43</v>
      </c>
      <c r="B156" t="s">
        <v>680</v>
      </c>
      <c r="C156" t="s">
        <v>681</v>
      </c>
      <c r="D156" t="s">
        <v>680</v>
      </c>
      <c r="E156" t="s">
        <v>681</v>
      </c>
      <c r="F156" t="s">
        <v>4880</v>
      </c>
      <c r="G156" t="s">
        <v>449</v>
      </c>
    </row>
    <row r="157" spans="1:7" ht="12" customHeight="1">
      <c r="A157" t="s">
        <v>43</v>
      </c>
      <c r="B157" t="s">
        <v>680</v>
      </c>
      <c r="C157" t="s">
        <v>681</v>
      </c>
      <c r="D157" t="s">
        <v>5023</v>
      </c>
      <c r="E157" t="s">
        <v>5024</v>
      </c>
      <c r="F157" t="s">
        <v>4879</v>
      </c>
      <c r="G157" t="s">
        <v>449</v>
      </c>
    </row>
    <row r="158" spans="1:7" ht="12" customHeight="1">
      <c r="A158" t="s">
        <v>43</v>
      </c>
      <c r="B158" t="s">
        <v>680</v>
      </c>
      <c r="C158" t="s">
        <v>681</v>
      </c>
      <c r="D158" t="s">
        <v>5025</v>
      </c>
      <c r="E158" t="s">
        <v>5026</v>
      </c>
      <c r="F158" t="s">
        <v>4879</v>
      </c>
      <c r="G158" t="s">
        <v>449</v>
      </c>
    </row>
    <row r="159" spans="1:7" ht="12" customHeight="1">
      <c r="A159" t="s">
        <v>43</v>
      </c>
      <c r="B159" t="s">
        <v>680</v>
      </c>
      <c r="C159" t="s">
        <v>681</v>
      </c>
      <c r="D159" t="s">
        <v>5027</v>
      </c>
      <c r="E159" t="s">
        <v>5028</v>
      </c>
      <c r="F159" t="s">
        <v>4879</v>
      </c>
      <c r="G159" t="s">
        <v>449</v>
      </c>
    </row>
    <row r="160" spans="1:7" ht="12" customHeight="1">
      <c r="A160" t="s">
        <v>43</v>
      </c>
      <c r="B160" t="s">
        <v>680</v>
      </c>
      <c r="C160" t="s">
        <v>681</v>
      </c>
      <c r="D160" t="s">
        <v>5029</v>
      </c>
      <c r="E160" t="s">
        <v>5030</v>
      </c>
      <c r="F160" t="s">
        <v>4879</v>
      </c>
      <c r="G160" t="s">
        <v>449</v>
      </c>
    </row>
    <row r="161" spans="1:7" ht="12" customHeight="1">
      <c r="A161" t="s">
        <v>43</v>
      </c>
      <c r="B161" t="s">
        <v>680</v>
      </c>
      <c r="C161" t="s">
        <v>681</v>
      </c>
      <c r="D161" t="s">
        <v>1890</v>
      </c>
      <c r="E161" t="s">
        <v>5031</v>
      </c>
      <c r="F161" t="s">
        <v>4879</v>
      </c>
      <c r="G161" t="s">
        <v>449</v>
      </c>
    </row>
    <row r="162" spans="1:7" ht="12" customHeight="1">
      <c r="A162" t="s">
        <v>43</v>
      </c>
      <c r="B162" t="s">
        <v>680</v>
      </c>
      <c r="C162" t="s">
        <v>681</v>
      </c>
      <c r="D162" t="s">
        <v>5032</v>
      </c>
      <c r="E162" t="s">
        <v>5033</v>
      </c>
      <c r="F162" t="s">
        <v>4879</v>
      </c>
      <c r="G162" t="s">
        <v>449</v>
      </c>
    </row>
    <row r="163" spans="1:7" ht="12" customHeight="1">
      <c r="A163" t="s">
        <v>43</v>
      </c>
      <c r="B163" t="s">
        <v>680</v>
      </c>
      <c r="C163" t="s">
        <v>681</v>
      </c>
      <c r="D163" t="s">
        <v>5034</v>
      </c>
      <c r="E163" t="s">
        <v>5035</v>
      </c>
      <c r="F163" t="s">
        <v>4879</v>
      </c>
      <c r="G163" t="s">
        <v>449</v>
      </c>
    </row>
    <row r="164" spans="1:7" ht="12" customHeight="1">
      <c r="A164" t="s">
        <v>43</v>
      </c>
      <c r="B164" t="s">
        <v>680</v>
      </c>
      <c r="C164" t="s">
        <v>681</v>
      </c>
      <c r="D164" t="s">
        <v>1005</v>
      </c>
      <c r="E164" t="s">
        <v>1006</v>
      </c>
      <c r="F164" t="s">
        <v>4973</v>
      </c>
      <c r="G164" t="s">
        <v>449</v>
      </c>
    </row>
    <row r="165" spans="1:7" ht="12" customHeight="1">
      <c r="A165" t="s">
        <v>43</v>
      </c>
      <c r="B165" t="s">
        <v>680</v>
      </c>
      <c r="C165" t="s">
        <v>681</v>
      </c>
      <c r="D165" t="s">
        <v>1998</v>
      </c>
      <c r="E165" t="s">
        <v>1999</v>
      </c>
      <c r="F165" t="s">
        <v>4973</v>
      </c>
      <c r="G165" t="s">
        <v>449</v>
      </c>
    </row>
    <row r="166" spans="1:7" ht="12" customHeight="1">
      <c r="A166" t="s">
        <v>43</v>
      </c>
      <c r="B166" t="s">
        <v>680</v>
      </c>
      <c r="C166" t="s">
        <v>681</v>
      </c>
      <c r="D166" t="s">
        <v>682</v>
      </c>
      <c r="E166" t="s">
        <v>683</v>
      </c>
      <c r="F166" t="s">
        <v>4879</v>
      </c>
      <c r="G166" t="s">
        <v>449</v>
      </c>
    </row>
    <row r="167" spans="1:7" ht="12" customHeight="1">
      <c r="A167" t="s">
        <v>43</v>
      </c>
      <c r="B167" t="s">
        <v>680</v>
      </c>
      <c r="C167" t="s">
        <v>681</v>
      </c>
      <c r="D167" t="s">
        <v>2216</v>
      </c>
      <c r="E167" t="s">
        <v>4786</v>
      </c>
      <c r="F167" t="s">
        <v>4879</v>
      </c>
      <c r="G167" t="s">
        <v>449</v>
      </c>
    </row>
    <row r="168" spans="1:7" ht="12" customHeight="1">
      <c r="A168" t="s">
        <v>43</v>
      </c>
      <c r="B168" t="s">
        <v>680</v>
      </c>
      <c r="C168" t="s">
        <v>681</v>
      </c>
      <c r="D168" t="s">
        <v>5036</v>
      </c>
      <c r="E168" t="s">
        <v>5037</v>
      </c>
      <c r="F168" t="s">
        <v>4879</v>
      </c>
      <c r="G168" t="s">
        <v>449</v>
      </c>
    </row>
    <row r="169" spans="1:7" ht="12" customHeight="1">
      <c r="A169" t="s">
        <v>43</v>
      </c>
      <c r="B169" t="s">
        <v>680</v>
      </c>
      <c r="C169" t="s">
        <v>681</v>
      </c>
      <c r="D169" t="s">
        <v>5038</v>
      </c>
      <c r="E169" t="s">
        <v>5039</v>
      </c>
      <c r="F169" t="s">
        <v>4879</v>
      </c>
      <c r="G169" t="s">
        <v>449</v>
      </c>
    </row>
    <row r="170" spans="1:7" ht="12" customHeight="1">
      <c r="A170" t="s">
        <v>43</v>
      </c>
      <c r="B170" t="s">
        <v>680</v>
      </c>
      <c r="C170" t="s">
        <v>681</v>
      </c>
      <c r="D170" t="s">
        <v>5040</v>
      </c>
      <c r="E170" t="s">
        <v>5041</v>
      </c>
      <c r="F170" t="s">
        <v>4879</v>
      </c>
      <c r="G170" t="s">
        <v>449</v>
      </c>
    </row>
    <row r="171" spans="1:7" ht="12" customHeight="1">
      <c r="A171" t="s">
        <v>43</v>
      </c>
      <c r="B171" t="s">
        <v>680</v>
      </c>
      <c r="C171" t="s">
        <v>681</v>
      </c>
      <c r="D171" t="s">
        <v>5042</v>
      </c>
      <c r="E171" t="s">
        <v>5043</v>
      </c>
      <c r="F171" t="s">
        <v>4879</v>
      </c>
      <c r="G171" t="s">
        <v>449</v>
      </c>
    </row>
    <row r="172" spans="1:7" ht="12" customHeight="1">
      <c r="A172" t="s">
        <v>43</v>
      </c>
      <c r="B172" t="s">
        <v>913</v>
      </c>
      <c r="C172" t="s">
        <v>914</v>
      </c>
      <c r="D172" t="s">
        <v>1696</v>
      </c>
      <c r="E172" t="s">
        <v>1697</v>
      </c>
      <c r="F172" t="s">
        <v>4879</v>
      </c>
      <c r="G172" t="s">
        <v>449</v>
      </c>
    </row>
    <row r="173" spans="1:7" ht="12" customHeight="1">
      <c r="A173" t="s">
        <v>43</v>
      </c>
      <c r="B173" t="s">
        <v>913</v>
      </c>
      <c r="C173" t="s">
        <v>914</v>
      </c>
      <c r="D173" t="s">
        <v>5044</v>
      </c>
      <c r="E173" t="s">
        <v>5045</v>
      </c>
      <c r="F173" t="s">
        <v>4879</v>
      </c>
      <c r="G173" t="s">
        <v>449</v>
      </c>
    </row>
    <row r="174" spans="1:7" ht="12" customHeight="1">
      <c r="A174" t="s">
        <v>43</v>
      </c>
      <c r="B174" t="s">
        <v>913</v>
      </c>
      <c r="C174" t="s">
        <v>914</v>
      </c>
      <c r="D174" t="s">
        <v>1209</v>
      </c>
      <c r="E174" t="s">
        <v>1210</v>
      </c>
      <c r="F174" t="s">
        <v>4879</v>
      </c>
      <c r="G174" t="s">
        <v>449</v>
      </c>
    </row>
    <row r="175" spans="1:7" ht="12" customHeight="1">
      <c r="A175" t="s">
        <v>43</v>
      </c>
      <c r="B175" t="s">
        <v>913</v>
      </c>
      <c r="C175" t="s">
        <v>914</v>
      </c>
      <c r="D175" t="s">
        <v>913</v>
      </c>
      <c r="E175" t="s">
        <v>914</v>
      </c>
      <c r="F175" t="s">
        <v>4880</v>
      </c>
      <c r="G175" t="s">
        <v>449</v>
      </c>
    </row>
    <row r="176" spans="1:7" ht="12" customHeight="1">
      <c r="A176" t="s">
        <v>43</v>
      </c>
      <c r="B176" t="s">
        <v>913</v>
      </c>
      <c r="C176" t="s">
        <v>914</v>
      </c>
      <c r="D176" t="s">
        <v>915</v>
      </c>
      <c r="E176" t="s">
        <v>916</v>
      </c>
      <c r="F176" t="s">
        <v>4879</v>
      </c>
      <c r="G176" t="s">
        <v>449</v>
      </c>
    </row>
    <row r="177" spans="1:7" ht="12" customHeight="1">
      <c r="A177" t="s">
        <v>43</v>
      </c>
      <c r="B177" t="s">
        <v>913</v>
      </c>
      <c r="C177" t="s">
        <v>914</v>
      </c>
      <c r="D177" t="s">
        <v>4833</v>
      </c>
      <c r="E177" t="s">
        <v>4834</v>
      </c>
      <c r="F177" t="s">
        <v>4879</v>
      </c>
      <c r="G177" t="s">
        <v>449</v>
      </c>
    </row>
    <row r="178" spans="1:7" ht="12" customHeight="1">
      <c r="A178" t="s">
        <v>43</v>
      </c>
      <c r="B178" t="s">
        <v>913</v>
      </c>
      <c r="C178" t="s">
        <v>914</v>
      </c>
      <c r="D178" t="s">
        <v>5046</v>
      </c>
      <c r="E178" t="s">
        <v>5047</v>
      </c>
      <c r="F178" t="s">
        <v>4879</v>
      </c>
      <c r="G178" t="s">
        <v>449</v>
      </c>
    </row>
    <row r="179" spans="1:7" ht="12" customHeight="1">
      <c r="A179" t="s">
        <v>43</v>
      </c>
      <c r="B179" t="s">
        <v>913</v>
      </c>
      <c r="C179" t="s">
        <v>914</v>
      </c>
      <c r="D179" t="s">
        <v>5048</v>
      </c>
      <c r="E179" t="s">
        <v>5049</v>
      </c>
      <c r="F179" t="s">
        <v>4879</v>
      </c>
      <c r="G179" t="s">
        <v>449</v>
      </c>
    </row>
    <row r="180" spans="1:7" ht="12" customHeight="1">
      <c r="A180" t="s">
        <v>43</v>
      </c>
      <c r="B180" t="s">
        <v>913</v>
      </c>
      <c r="C180" t="s">
        <v>914</v>
      </c>
      <c r="D180" t="s">
        <v>1941</v>
      </c>
      <c r="E180" t="s">
        <v>1942</v>
      </c>
      <c r="F180" t="s">
        <v>4879</v>
      </c>
      <c r="G180" t="s">
        <v>449</v>
      </c>
    </row>
    <row r="181" spans="1:7" ht="12" customHeight="1">
      <c r="A181" t="s">
        <v>43</v>
      </c>
      <c r="B181" t="s">
        <v>913</v>
      </c>
      <c r="C181" t="s">
        <v>914</v>
      </c>
      <c r="D181" t="s">
        <v>4985</v>
      </c>
      <c r="E181" t="s">
        <v>5050</v>
      </c>
      <c r="F181" t="s">
        <v>4879</v>
      </c>
      <c r="G181" t="s">
        <v>449</v>
      </c>
    </row>
    <row r="182" spans="1:7" ht="12" customHeight="1">
      <c r="A182" t="s">
        <v>43</v>
      </c>
      <c r="B182" t="s">
        <v>913</v>
      </c>
      <c r="C182" t="s">
        <v>914</v>
      </c>
      <c r="D182" t="s">
        <v>2171</v>
      </c>
      <c r="E182" t="s">
        <v>2172</v>
      </c>
      <c r="F182" t="s">
        <v>4879</v>
      </c>
      <c r="G182" t="s">
        <v>449</v>
      </c>
    </row>
    <row r="183" spans="1:7" ht="12" customHeight="1">
      <c r="A183" t="s">
        <v>43</v>
      </c>
      <c r="B183" t="s">
        <v>559</v>
      </c>
      <c r="C183" t="s">
        <v>560</v>
      </c>
      <c r="D183" t="s">
        <v>5051</v>
      </c>
      <c r="E183" t="s">
        <v>5052</v>
      </c>
      <c r="F183" t="s">
        <v>4879</v>
      </c>
      <c r="G183" t="s">
        <v>449</v>
      </c>
    </row>
    <row r="184" spans="1:7" ht="12" customHeight="1">
      <c r="A184" t="s">
        <v>43</v>
      </c>
      <c r="B184" t="s">
        <v>559</v>
      </c>
      <c r="C184" t="s">
        <v>560</v>
      </c>
      <c r="D184" t="s">
        <v>3203</v>
      </c>
      <c r="E184" t="s">
        <v>3204</v>
      </c>
      <c r="F184" t="s">
        <v>4879</v>
      </c>
      <c r="G184" t="s">
        <v>449</v>
      </c>
    </row>
    <row r="185" spans="1:7" ht="12" customHeight="1">
      <c r="A185" t="s">
        <v>43</v>
      </c>
      <c r="B185" t="s">
        <v>559</v>
      </c>
      <c r="C185" t="s">
        <v>560</v>
      </c>
      <c r="D185" t="s">
        <v>4714</v>
      </c>
      <c r="E185" t="s">
        <v>4715</v>
      </c>
      <c r="F185" t="s">
        <v>4879</v>
      </c>
      <c r="G185" t="s">
        <v>449</v>
      </c>
    </row>
    <row r="186" spans="1:7" ht="12" customHeight="1">
      <c r="A186" t="s">
        <v>43</v>
      </c>
      <c r="B186" t="s">
        <v>559</v>
      </c>
      <c r="C186" t="s">
        <v>560</v>
      </c>
      <c r="D186" t="s">
        <v>5053</v>
      </c>
      <c r="E186" t="s">
        <v>5054</v>
      </c>
      <c r="F186" t="s">
        <v>4879</v>
      </c>
      <c r="G186" t="s">
        <v>449</v>
      </c>
    </row>
    <row r="187" spans="1:7" ht="12" customHeight="1">
      <c r="A187" t="s">
        <v>43</v>
      </c>
      <c r="B187" t="s">
        <v>559</v>
      </c>
      <c r="C187" t="s">
        <v>560</v>
      </c>
      <c r="D187" t="s">
        <v>718</v>
      </c>
      <c r="E187" t="s">
        <v>719</v>
      </c>
      <c r="F187" t="s">
        <v>4879</v>
      </c>
      <c r="G187" t="s">
        <v>449</v>
      </c>
    </row>
    <row r="188" spans="1:7" ht="12" customHeight="1">
      <c r="A188" t="s">
        <v>43</v>
      </c>
      <c r="B188" t="s">
        <v>559</v>
      </c>
      <c r="C188" t="s">
        <v>560</v>
      </c>
      <c r="D188" t="s">
        <v>2107</v>
      </c>
      <c r="E188" t="s">
        <v>2108</v>
      </c>
      <c r="F188" t="s">
        <v>4879</v>
      </c>
      <c r="G188" t="s">
        <v>449</v>
      </c>
    </row>
    <row r="189" spans="1:7" ht="12" customHeight="1">
      <c r="A189" t="s">
        <v>43</v>
      </c>
      <c r="B189" t="s">
        <v>559</v>
      </c>
      <c r="C189" t="s">
        <v>560</v>
      </c>
      <c r="D189" t="s">
        <v>5055</v>
      </c>
      <c r="E189" t="s">
        <v>5056</v>
      </c>
      <c r="F189" t="s">
        <v>4879</v>
      </c>
      <c r="G189" t="s">
        <v>449</v>
      </c>
    </row>
    <row r="190" spans="1:7" ht="12" customHeight="1">
      <c r="A190" t="s">
        <v>43</v>
      </c>
      <c r="B190" t="s">
        <v>559</v>
      </c>
      <c r="C190" t="s">
        <v>560</v>
      </c>
      <c r="D190" t="s">
        <v>559</v>
      </c>
      <c r="E190" t="s">
        <v>560</v>
      </c>
      <c r="F190" t="s">
        <v>4880</v>
      </c>
      <c r="G190" t="s">
        <v>449</v>
      </c>
    </row>
    <row r="191" spans="1:7" ht="12" customHeight="1">
      <c r="A191" t="s">
        <v>43</v>
      </c>
      <c r="B191" t="s">
        <v>559</v>
      </c>
      <c r="C191" t="s">
        <v>560</v>
      </c>
      <c r="D191" t="s">
        <v>5057</v>
      </c>
      <c r="E191" t="s">
        <v>5058</v>
      </c>
      <c r="F191" t="s">
        <v>4879</v>
      </c>
      <c r="G191" t="s">
        <v>449</v>
      </c>
    </row>
    <row r="192" spans="1:7" ht="12" customHeight="1">
      <c r="A192" t="s">
        <v>43</v>
      </c>
      <c r="B192" t="s">
        <v>559</v>
      </c>
      <c r="C192" t="s">
        <v>560</v>
      </c>
      <c r="D192" t="s">
        <v>5059</v>
      </c>
      <c r="E192" t="s">
        <v>5060</v>
      </c>
      <c r="F192" t="s">
        <v>4879</v>
      </c>
      <c r="G192" t="s">
        <v>449</v>
      </c>
    </row>
    <row r="193" spans="1:7" ht="12" customHeight="1">
      <c r="A193" t="s">
        <v>43</v>
      </c>
      <c r="B193" t="s">
        <v>559</v>
      </c>
      <c r="C193" t="s">
        <v>560</v>
      </c>
      <c r="D193" t="s">
        <v>1188</v>
      </c>
      <c r="E193" t="s">
        <v>1189</v>
      </c>
      <c r="F193" t="s">
        <v>4879</v>
      </c>
      <c r="G193" t="s">
        <v>449</v>
      </c>
    </row>
    <row r="194" spans="1:7" ht="12" customHeight="1">
      <c r="A194" t="s">
        <v>43</v>
      </c>
      <c r="B194" t="s">
        <v>559</v>
      </c>
      <c r="C194" t="s">
        <v>560</v>
      </c>
      <c r="D194" t="s">
        <v>2120</v>
      </c>
      <c r="E194" t="s">
        <v>2121</v>
      </c>
      <c r="F194" t="s">
        <v>4879</v>
      </c>
      <c r="G194" t="s">
        <v>449</v>
      </c>
    </row>
    <row r="195" spans="1:7" ht="12" customHeight="1">
      <c r="A195" t="s">
        <v>43</v>
      </c>
      <c r="B195" t="s">
        <v>559</v>
      </c>
      <c r="C195" t="s">
        <v>560</v>
      </c>
      <c r="D195" t="s">
        <v>5061</v>
      </c>
      <c r="E195" t="s">
        <v>5062</v>
      </c>
      <c r="F195" t="s">
        <v>4879</v>
      </c>
      <c r="G195" t="s">
        <v>449</v>
      </c>
    </row>
    <row r="196" spans="1:7" ht="12" customHeight="1">
      <c r="A196" t="s">
        <v>43</v>
      </c>
      <c r="B196" t="s">
        <v>559</v>
      </c>
      <c r="C196" t="s">
        <v>560</v>
      </c>
      <c r="D196" t="s">
        <v>554</v>
      </c>
      <c r="E196" t="s">
        <v>5063</v>
      </c>
      <c r="F196" t="s">
        <v>4879</v>
      </c>
      <c r="G196" t="s">
        <v>449</v>
      </c>
    </row>
    <row r="197" spans="1:7" ht="12" customHeight="1">
      <c r="A197" t="s">
        <v>43</v>
      </c>
      <c r="B197" t="s">
        <v>559</v>
      </c>
      <c r="C197" t="s">
        <v>560</v>
      </c>
      <c r="D197" t="s">
        <v>2302</v>
      </c>
      <c r="E197" t="s">
        <v>2303</v>
      </c>
      <c r="F197" t="s">
        <v>4879</v>
      </c>
      <c r="G197" t="s">
        <v>449</v>
      </c>
    </row>
    <row r="198" spans="1:7" ht="12" customHeight="1">
      <c r="A198" t="s">
        <v>43</v>
      </c>
      <c r="B198" t="s">
        <v>559</v>
      </c>
      <c r="C198" t="s">
        <v>560</v>
      </c>
      <c r="D198" t="s">
        <v>5064</v>
      </c>
      <c r="E198" t="s">
        <v>5065</v>
      </c>
      <c r="F198" t="s">
        <v>4879</v>
      </c>
      <c r="G198" t="s">
        <v>449</v>
      </c>
    </row>
    <row r="199" spans="1:7" ht="12" customHeight="1">
      <c r="A199" t="s">
        <v>43</v>
      </c>
      <c r="B199" t="s">
        <v>559</v>
      </c>
      <c r="C199" t="s">
        <v>560</v>
      </c>
      <c r="D199" t="s">
        <v>5066</v>
      </c>
      <c r="E199" t="s">
        <v>5067</v>
      </c>
      <c r="F199" t="s">
        <v>4879</v>
      </c>
      <c r="G199" t="s">
        <v>449</v>
      </c>
    </row>
    <row r="200" spans="1:7" ht="12" customHeight="1">
      <c r="A200" t="s">
        <v>43</v>
      </c>
      <c r="B200" t="s">
        <v>559</v>
      </c>
      <c r="C200" t="s">
        <v>560</v>
      </c>
      <c r="D200" t="s">
        <v>561</v>
      </c>
      <c r="E200" t="s">
        <v>562</v>
      </c>
      <c r="F200" t="s">
        <v>4973</v>
      </c>
      <c r="G200" t="s">
        <v>449</v>
      </c>
    </row>
    <row r="201" spans="1:7" ht="12" customHeight="1">
      <c r="A201" t="s">
        <v>43</v>
      </c>
      <c r="B201" t="s">
        <v>559</v>
      </c>
      <c r="C201" t="s">
        <v>560</v>
      </c>
      <c r="D201" t="s">
        <v>3273</v>
      </c>
      <c r="E201" t="s">
        <v>3274</v>
      </c>
      <c r="F201" t="s">
        <v>4879</v>
      </c>
      <c r="G201" t="s">
        <v>449</v>
      </c>
    </row>
    <row r="202" spans="1:7" ht="12" customHeight="1">
      <c r="A202" t="s">
        <v>43</v>
      </c>
      <c r="B202" t="s">
        <v>559</v>
      </c>
      <c r="C202" t="s">
        <v>560</v>
      </c>
      <c r="D202" t="s">
        <v>3422</v>
      </c>
      <c r="E202" t="s">
        <v>3423</v>
      </c>
      <c r="F202" t="s">
        <v>4879</v>
      </c>
      <c r="G202" t="s">
        <v>449</v>
      </c>
    </row>
    <row r="203" spans="1:7" ht="12" customHeight="1">
      <c r="A203" t="s">
        <v>43</v>
      </c>
      <c r="B203" t="s">
        <v>546</v>
      </c>
      <c r="C203" t="s">
        <v>547</v>
      </c>
      <c r="D203" t="s">
        <v>2046</v>
      </c>
      <c r="E203" t="s">
        <v>2047</v>
      </c>
      <c r="F203" t="s">
        <v>4879</v>
      </c>
      <c r="G203" t="s">
        <v>449</v>
      </c>
    </row>
    <row r="204" spans="1:7" ht="12" customHeight="1">
      <c r="A204" t="s">
        <v>43</v>
      </c>
      <c r="B204" t="s">
        <v>546</v>
      </c>
      <c r="C204" t="s">
        <v>547</v>
      </c>
      <c r="D204" t="s">
        <v>5068</v>
      </c>
      <c r="E204" t="s">
        <v>5069</v>
      </c>
      <c r="F204" t="s">
        <v>4879</v>
      </c>
      <c r="G204" t="s">
        <v>449</v>
      </c>
    </row>
    <row r="205" spans="1:7" ht="12" customHeight="1">
      <c r="A205" t="s">
        <v>43</v>
      </c>
      <c r="B205" t="s">
        <v>546</v>
      </c>
      <c r="C205" t="s">
        <v>547</v>
      </c>
      <c r="D205" t="s">
        <v>5070</v>
      </c>
      <c r="E205" t="s">
        <v>5071</v>
      </c>
      <c r="F205" t="s">
        <v>4879</v>
      </c>
      <c r="G205" t="s">
        <v>449</v>
      </c>
    </row>
    <row r="206" spans="1:7" ht="12" customHeight="1">
      <c r="A206" t="s">
        <v>43</v>
      </c>
      <c r="B206" t="s">
        <v>546</v>
      </c>
      <c r="C206" t="s">
        <v>547</v>
      </c>
      <c r="D206" t="s">
        <v>5072</v>
      </c>
      <c r="E206" t="s">
        <v>5073</v>
      </c>
      <c r="F206" t="s">
        <v>4879</v>
      </c>
      <c r="G206" t="s">
        <v>449</v>
      </c>
    </row>
    <row r="207" spans="1:7" ht="12" customHeight="1">
      <c r="A207" t="s">
        <v>43</v>
      </c>
      <c r="B207" t="s">
        <v>546</v>
      </c>
      <c r="C207" t="s">
        <v>547</v>
      </c>
      <c r="D207" t="s">
        <v>2051</v>
      </c>
      <c r="E207" t="s">
        <v>2052</v>
      </c>
      <c r="F207" t="s">
        <v>4879</v>
      </c>
      <c r="G207" t="s">
        <v>449</v>
      </c>
    </row>
    <row r="208" spans="1:7" ht="12" customHeight="1">
      <c r="A208" t="s">
        <v>43</v>
      </c>
      <c r="B208" t="s">
        <v>546</v>
      </c>
      <c r="C208" t="s">
        <v>547</v>
      </c>
      <c r="D208" t="s">
        <v>2035</v>
      </c>
      <c r="E208" t="s">
        <v>2036</v>
      </c>
      <c r="F208" t="s">
        <v>4879</v>
      </c>
      <c r="G208" t="s">
        <v>449</v>
      </c>
    </row>
    <row r="209" spans="1:7" ht="12" customHeight="1">
      <c r="A209" t="s">
        <v>43</v>
      </c>
      <c r="B209" t="s">
        <v>546</v>
      </c>
      <c r="C209" t="s">
        <v>547</v>
      </c>
      <c r="D209" t="s">
        <v>5074</v>
      </c>
      <c r="E209" t="s">
        <v>5075</v>
      </c>
      <c r="F209" t="s">
        <v>4879</v>
      </c>
      <c r="G209" t="s">
        <v>449</v>
      </c>
    </row>
    <row r="210" spans="1:7" ht="12" customHeight="1">
      <c r="A210" t="s">
        <v>43</v>
      </c>
      <c r="B210" t="s">
        <v>546</v>
      </c>
      <c r="C210" t="s">
        <v>547</v>
      </c>
      <c r="D210" t="s">
        <v>1295</v>
      </c>
      <c r="E210" t="s">
        <v>1296</v>
      </c>
      <c r="F210" t="s">
        <v>4883</v>
      </c>
      <c r="G210" t="s">
        <v>449</v>
      </c>
    </row>
    <row r="211" spans="1:7" ht="12" customHeight="1">
      <c r="A211" t="s">
        <v>43</v>
      </c>
      <c r="B211" t="s">
        <v>546</v>
      </c>
      <c r="C211" t="s">
        <v>547</v>
      </c>
      <c r="D211" t="s">
        <v>5076</v>
      </c>
      <c r="E211" t="s">
        <v>5077</v>
      </c>
      <c r="F211" t="s">
        <v>4879</v>
      </c>
      <c r="G211" t="s">
        <v>449</v>
      </c>
    </row>
    <row r="212" spans="1:7" ht="12" customHeight="1">
      <c r="A212" t="s">
        <v>43</v>
      </c>
      <c r="B212" t="s">
        <v>546</v>
      </c>
      <c r="C212" t="s">
        <v>547</v>
      </c>
      <c r="D212" t="s">
        <v>5078</v>
      </c>
      <c r="E212" t="s">
        <v>5079</v>
      </c>
      <c r="F212" t="s">
        <v>4879</v>
      </c>
      <c r="G212" t="s">
        <v>449</v>
      </c>
    </row>
    <row r="213" spans="1:7" ht="12" customHeight="1">
      <c r="A213" t="s">
        <v>43</v>
      </c>
      <c r="B213" t="s">
        <v>546</v>
      </c>
      <c r="C213" t="s">
        <v>547</v>
      </c>
      <c r="D213" t="s">
        <v>546</v>
      </c>
      <c r="E213" t="s">
        <v>547</v>
      </c>
      <c r="F213" t="s">
        <v>4880</v>
      </c>
      <c r="G213" t="s">
        <v>449</v>
      </c>
    </row>
    <row r="214" spans="1:7" ht="12" customHeight="1">
      <c r="A214" t="s">
        <v>43</v>
      </c>
      <c r="B214" t="s">
        <v>546</v>
      </c>
      <c r="C214" t="s">
        <v>547</v>
      </c>
      <c r="D214" t="s">
        <v>548</v>
      </c>
      <c r="E214" t="s">
        <v>549</v>
      </c>
      <c r="F214" t="s">
        <v>4879</v>
      </c>
      <c r="G214" t="s">
        <v>449</v>
      </c>
    </row>
    <row r="215" spans="1:7" ht="12" customHeight="1">
      <c r="A215" t="s">
        <v>43</v>
      </c>
      <c r="B215" t="s">
        <v>546</v>
      </c>
      <c r="C215" t="s">
        <v>547</v>
      </c>
      <c r="D215" t="s">
        <v>1175</v>
      </c>
      <c r="E215" t="s">
        <v>2232</v>
      </c>
      <c r="F215" t="s">
        <v>4879</v>
      </c>
      <c r="G215" t="s">
        <v>449</v>
      </c>
    </row>
    <row r="216" spans="1:7" ht="12" customHeight="1">
      <c r="A216" t="s">
        <v>43</v>
      </c>
      <c r="B216" t="s">
        <v>546</v>
      </c>
      <c r="C216" t="s">
        <v>547</v>
      </c>
      <c r="D216" t="s">
        <v>5080</v>
      </c>
      <c r="E216" t="s">
        <v>5081</v>
      </c>
      <c r="F216" t="s">
        <v>4879</v>
      </c>
      <c r="G216" t="s">
        <v>449</v>
      </c>
    </row>
    <row r="217" spans="1:7" ht="12" customHeight="1">
      <c r="A217" t="s">
        <v>43</v>
      </c>
      <c r="B217" t="s">
        <v>546</v>
      </c>
      <c r="C217" t="s">
        <v>547</v>
      </c>
      <c r="D217" t="s">
        <v>554</v>
      </c>
      <c r="E217" t="s">
        <v>5082</v>
      </c>
      <c r="F217" t="s">
        <v>4879</v>
      </c>
      <c r="G217" t="s">
        <v>449</v>
      </c>
    </row>
    <row r="218" spans="1:7" ht="12" customHeight="1">
      <c r="A218" t="s">
        <v>43</v>
      </c>
      <c r="B218" t="s">
        <v>546</v>
      </c>
      <c r="C218" t="s">
        <v>547</v>
      </c>
      <c r="D218" t="s">
        <v>5083</v>
      </c>
      <c r="E218" t="s">
        <v>5084</v>
      </c>
      <c r="F218" t="s">
        <v>4879</v>
      </c>
      <c r="G218" t="s">
        <v>449</v>
      </c>
    </row>
    <row r="219" spans="1:7" ht="12" customHeight="1">
      <c r="A219" t="s">
        <v>43</v>
      </c>
      <c r="B219" t="s">
        <v>546</v>
      </c>
      <c r="C219" t="s">
        <v>547</v>
      </c>
      <c r="D219" t="s">
        <v>1852</v>
      </c>
      <c r="E219" t="s">
        <v>1853</v>
      </c>
      <c r="F219" t="s">
        <v>4879</v>
      </c>
      <c r="G219" t="s">
        <v>449</v>
      </c>
    </row>
    <row r="220" spans="1:7" ht="12" customHeight="1">
      <c r="A220" t="s">
        <v>43</v>
      </c>
      <c r="B220" t="s">
        <v>546</v>
      </c>
      <c r="C220" t="s">
        <v>547</v>
      </c>
      <c r="D220" t="s">
        <v>5085</v>
      </c>
      <c r="E220" t="s">
        <v>5086</v>
      </c>
      <c r="F220" t="s">
        <v>4879</v>
      </c>
      <c r="G220" t="s">
        <v>449</v>
      </c>
    </row>
    <row r="221" spans="1:7" ht="12" customHeight="1">
      <c r="A221" t="s">
        <v>43</v>
      </c>
      <c r="B221" t="s">
        <v>546</v>
      </c>
      <c r="C221" t="s">
        <v>547</v>
      </c>
      <c r="D221" t="s">
        <v>5087</v>
      </c>
      <c r="E221" t="s">
        <v>5088</v>
      </c>
      <c r="F221" t="s">
        <v>4879</v>
      </c>
      <c r="G221" t="s">
        <v>449</v>
      </c>
    </row>
    <row r="222" spans="1:7" ht="12" customHeight="1">
      <c r="A222" t="s">
        <v>43</v>
      </c>
      <c r="B222" t="s">
        <v>572</v>
      </c>
      <c r="C222" t="s">
        <v>573</v>
      </c>
      <c r="D222" t="s">
        <v>5089</v>
      </c>
      <c r="E222" t="s">
        <v>5090</v>
      </c>
      <c r="F222" t="s">
        <v>4879</v>
      </c>
      <c r="G222" t="s">
        <v>449</v>
      </c>
    </row>
    <row r="223" spans="1:7" ht="12" customHeight="1">
      <c r="A223" t="s">
        <v>43</v>
      </c>
      <c r="B223" t="s">
        <v>572</v>
      </c>
      <c r="C223" t="s">
        <v>573</v>
      </c>
      <c r="D223" t="s">
        <v>5091</v>
      </c>
      <c r="E223" t="s">
        <v>5092</v>
      </c>
      <c r="F223" t="s">
        <v>4879</v>
      </c>
      <c r="G223" t="s">
        <v>449</v>
      </c>
    </row>
    <row r="224" spans="1:7" ht="12" customHeight="1">
      <c r="A224" t="s">
        <v>43</v>
      </c>
      <c r="B224" t="s">
        <v>572</v>
      </c>
      <c r="C224" t="s">
        <v>573</v>
      </c>
      <c r="D224" t="s">
        <v>574</v>
      </c>
      <c r="E224" t="s">
        <v>575</v>
      </c>
      <c r="F224" t="s">
        <v>4883</v>
      </c>
      <c r="G224" t="s">
        <v>449</v>
      </c>
    </row>
    <row r="225" spans="1:7" ht="12" customHeight="1">
      <c r="A225" t="s">
        <v>43</v>
      </c>
      <c r="B225" t="s">
        <v>572</v>
      </c>
      <c r="C225" t="s">
        <v>573</v>
      </c>
      <c r="D225" t="s">
        <v>5093</v>
      </c>
      <c r="E225" t="s">
        <v>5094</v>
      </c>
      <c r="F225" t="s">
        <v>4879</v>
      </c>
      <c r="G225" t="s">
        <v>449</v>
      </c>
    </row>
    <row r="226" spans="1:7" ht="12" customHeight="1">
      <c r="A226" t="s">
        <v>43</v>
      </c>
      <c r="B226" t="s">
        <v>572</v>
      </c>
      <c r="C226" t="s">
        <v>573</v>
      </c>
      <c r="D226" t="s">
        <v>572</v>
      </c>
      <c r="E226" t="s">
        <v>573</v>
      </c>
      <c r="F226" t="s">
        <v>4880</v>
      </c>
      <c r="G226" t="s">
        <v>449</v>
      </c>
    </row>
    <row r="227" spans="1:7" ht="12" customHeight="1">
      <c r="A227" t="s">
        <v>43</v>
      </c>
      <c r="B227" t="s">
        <v>572</v>
      </c>
      <c r="C227" t="s">
        <v>573</v>
      </c>
      <c r="D227" t="s">
        <v>5095</v>
      </c>
      <c r="E227" t="s">
        <v>5096</v>
      </c>
      <c r="F227" t="s">
        <v>4879</v>
      </c>
      <c r="G227" t="s">
        <v>449</v>
      </c>
    </row>
    <row r="228" spans="1:7" ht="12" customHeight="1">
      <c r="A228" t="s">
        <v>43</v>
      </c>
      <c r="B228" t="s">
        <v>572</v>
      </c>
      <c r="C228" t="s">
        <v>573</v>
      </c>
      <c r="D228" t="s">
        <v>5097</v>
      </c>
      <c r="E228" t="s">
        <v>5098</v>
      </c>
      <c r="F228" t="s">
        <v>4879</v>
      </c>
      <c r="G228" t="s">
        <v>449</v>
      </c>
    </row>
    <row r="229" spans="1:7" ht="12" customHeight="1">
      <c r="A229" t="s">
        <v>43</v>
      </c>
      <c r="B229" t="s">
        <v>572</v>
      </c>
      <c r="C229" t="s">
        <v>573</v>
      </c>
      <c r="D229" t="s">
        <v>5099</v>
      </c>
      <c r="E229" t="s">
        <v>5100</v>
      </c>
      <c r="F229" t="s">
        <v>4879</v>
      </c>
      <c r="G229" t="s">
        <v>449</v>
      </c>
    </row>
    <row r="230" spans="1:7" ht="12" customHeight="1">
      <c r="A230" t="s">
        <v>43</v>
      </c>
      <c r="B230" t="s">
        <v>572</v>
      </c>
      <c r="C230" t="s">
        <v>573</v>
      </c>
      <c r="D230" t="s">
        <v>5101</v>
      </c>
      <c r="E230" t="s">
        <v>5102</v>
      </c>
      <c r="F230" t="s">
        <v>4879</v>
      </c>
      <c r="G230" t="s">
        <v>449</v>
      </c>
    </row>
    <row r="231" spans="1:7" ht="12" customHeight="1">
      <c r="A231" t="s">
        <v>43</v>
      </c>
      <c r="B231" t="s">
        <v>572</v>
      </c>
      <c r="C231" t="s">
        <v>573</v>
      </c>
      <c r="D231" t="s">
        <v>5103</v>
      </c>
      <c r="E231" t="s">
        <v>5104</v>
      </c>
      <c r="F231" t="s">
        <v>4879</v>
      </c>
      <c r="G231" t="s">
        <v>449</v>
      </c>
    </row>
    <row r="232" spans="1:7" ht="12" customHeight="1">
      <c r="A232" t="s">
        <v>43</v>
      </c>
      <c r="B232" t="s">
        <v>572</v>
      </c>
      <c r="C232" t="s">
        <v>573</v>
      </c>
      <c r="D232" t="s">
        <v>4888</v>
      </c>
      <c r="E232" t="s">
        <v>5105</v>
      </c>
      <c r="F232" t="s">
        <v>4879</v>
      </c>
      <c r="G232" t="s">
        <v>449</v>
      </c>
    </row>
    <row r="233" spans="1:7" ht="12" customHeight="1">
      <c r="A233" t="s">
        <v>43</v>
      </c>
      <c r="B233" t="s">
        <v>572</v>
      </c>
      <c r="C233" t="s">
        <v>573</v>
      </c>
      <c r="D233" t="s">
        <v>1193</v>
      </c>
      <c r="E233" t="s">
        <v>1194</v>
      </c>
      <c r="F233" t="s">
        <v>4879</v>
      </c>
      <c r="G233" t="s">
        <v>449</v>
      </c>
    </row>
    <row r="234" spans="1:7" ht="12" customHeight="1">
      <c r="A234" t="s">
        <v>43</v>
      </c>
      <c r="B234" t="s">
        <v>572</v>
      </c>
      <c r="C234" t="s">
        <v>573</v>
      </c>
      <c r="D234" t="s">
        <v>5106</v>
      </c>
      <c r="E234" t="s">
        <v>5107</v>
      </c>
      <c r="F234" t="s">
        <v>4879</v>
      </c>
      <c r="G234" t="s">
        <v>449</v>
      </c>
    </row>
    <row r="235" spans="1:7" ht="12" customHeight="1">
      <c r="A235" t="s">
        <v>43</v>
      </c>
      <c r="B235" t="s">
        <v>572</v>
      </c>
      <c r="C235" t="s">
        <v>573</v>
      </c>
      <c r="D235" t="s">
        <v>2186</v>
      </c>
      <c r="E235" t="s">
        <v>2187</v>
      </c>
      <c r="F235" t="s">
        <v>4879</v>
      </c>
      <c r="G235" t="s">
        <v>449</v>
      </c>
    </row>
    <row r="236" spans="1:7" ht="12" customHeight="1">
      <c r="A236" t="s">
        <v>43</v>
      </c>
      <c r="B236" t="s">
        <v>572</v>
      </c>
      <c r="C236" t="s">
        <v>573</v>
      </c>
      <c r="D236" t="s">
        <v>5108</v>
      </c>
      <c r="E236" t="s">
        <v>5109</v>
      </c>
      <c r="F236" t="s">
        <v>4879</v>
      </c>
      <c r="G236" t="s">
        <v>449</v>
      </c>
    </row>
    <row r="237" spans="1:7" ht="12" customHeight="1">
      <c r="A237" t="s">
        <v>43</v>
      </c>
      <c r="B237" t="s">
        <v>572</v>
      </c>
      <c r="C237" t="s">
        <v>573</v>
      </c>
      <c r="D237" t="s">
        <v>5110</v>
      </c>
      <c r="E237" t="s">
        <v>5111</v>
      </c>
      <c r="F237" t="s">
        <v>4879</v>
      </c>
      <c r="G237" t="s">
        <v>449</v>
      </c>
    </row>
    <row r="238" spans="1:7" ht="12" customHeight="1">
      <c r="A238" t="s">
        <v>43</v>
      </c>
      <c r="B238" t="s">
        <v>572</v>
      </c>
      <c r="C238" t="s">
        <v>573</v>
      </c>
      <c r="D238" t="s">
        <v>5112</v>
      </c>
      <c r="E238" t="s">
        <v>5113</v>
      </c>
      <c r="F238" t="s">
        <v>4879</v>
      </c>
      <c r="G238" t="s">
        <v>449</v>
      </c>
    </row>
    <row r="239" spans="1:7" ht="12" customHeight="1">
      <c r="A239" t="s">
        <v>43</v>
      </c>
      <c r="B239" t="s">
        <v>1022</v>
      </c>
      <c r="C239" t="s">
        <v>1023</v>
      </c>
      <c r="D239" t="s">
        <v>5114</v>
      </c>
      <c r="E239" t="s">
        <v>5115</v>
      </c>
      <c r="F239" t="s">
        <v>4879</v>
      </c>
      <c r="G239" t="s">
        <v>449</v>
      </c>
    </row>
    <row r="240" spans="1:7" ht="12" customHeight="1">
      <c r="A240" t="s">
        <v>43</v>
      </c>
      <c r="B240" t="s">
        <v>1022</v>
      </c>
      <c r="C240" t="s">
        <v>1023</v>
      </c>
      <c r="D240" t="s">
        <v>5116</v>
      </c>
      <c r="E240" t="s">
        <v>5117</v>
      </c>
      <c r="F240" t="s">
        <v>4879</v>
      </c>
      <c r="G240" t="s">
        <v>449</v>
      </c>
    </row>
    <row r="241" spans="1:7" ht="12" customHeight="1">
      <c r="A241" t="s">
        <v>43</v>
      </c>
      <c r="B241" t="s">
        <v>1022</v>
      </c>
      <c r="C241" t="s">
        <v>1023</v>
      </c>
      <c r="D241" t="s">
        <v>5118</v>
      </c>
      <c r="E241" t="s">
        <v>5119</v>
      </c>
      <c r="F241" t="s">
        <v>4879</v>
      </c>
      <c r="G241" t="s">
        <v>449</v>
      </c>
    </row>
    <row r="242" spans="1:7" ht="12" customHeight="1">
      <c r="A242" t="s">
        <v>43</v>
      </c>
      <c r="B242" t="s">
        <v>1022</v>
      </c>
      <c r="C242" t="s">
        <v>1023</v>
      </c>
      <c r="D242" t="s">
        <v>5120</v>
      </c>
      <c r="E242" t="s">
        <v>5121</v>
      </c>
      <c r="F242" t="s">
        <v>4879</v>
      </c>
      <c r="G242" t="s">
        <v>449</v>
      </c>
    </row>
    <row r="243" spans="1:7" ht="12" customHeight="1">
      <c r="A243" t="s">
        <v>43</v>
      </c>
      <c r="B243" t="s">
        <v>1022</v>
      </c>
      <c r="C243" t="s">
        <v>1023</v>
      </c>
      <c r="D243" t="s">
        <v>5122</v>
      </c>
      <c r="E243" t="s">
        <v>5123</v>
      </c>
      <c r="F243" t="s">
        <v>4879</v>
      </c>
      <c r="G243" t="s">
        <v>449</v>
      </c>
    </row>
    <row r="244" spans="1:7" ht="12" customHeight="1">
      <c r="A244" t="s">
        <v>43</v>
      </c>
      <c r="B244" t="s">
        <v>1022</v>
      </c>
      <c r="C244" t="s">
        <v>1023</v>
      </c>
      <c r="D244" t="s">
        <v>2093</v>
      </c>
      <c r="E244" t="s">
        <v>2094</v>
      </c>
      <c r="F244" t="s">
        <v>4879</v>
      </c>
      <c r="G244" t="s">
        <v>449</v>
      </c>
    </row>
    <row r="245" spans="1:7" ht="12" customHeight="1">
      <c r="A245" t="s">
        <v>43</v>
      </c>
      <c r="B245" t="s">
        <v>1022</v>
      </c>
      <c r="C245" t="s">
        <v>1023</v>
      </c>
      <c r="D245" t="s">
        <v>5124</v>
      </c>
      <c r="E245" t="s">
        <v>5125</v>
      </c>
      <c r="F245" t="s">
        <v>4879</v>
      </c>
      <c r="G245" t="s">
        <v>449</v>
      </c>
    </row>
    <row r="246" spans="1:7" ht="12" customHeight="1">
      <c r="A246" t="s">
        <v>43</v>
      </c>
      <c r="B246" t="s">
        <v>1022</v>
      </c>
      <c r="C246" t="s">
        <v>1023</v>
      </c>
      <c r="D246" t="s">
        <v>5126</v>
      </c>
      <c r="E246" t="s">
        <v>5127</v>
      </c>
      <c r="F246" t="s">
        <v>4879</v>
      </c>
      <c r="G246" t="s">
        <v>449</v>
      </c>
    </row>
    <row r="247" spans="1:7" ht="12" customHeight="1">
      <c r="A247" t="s">
        <v>43</v>
      </c>
      <c r="B247" t="s">
        <v>1022</v>
      </c>
      <c r="C247" t="s">
        <v>1023</v>
      </c>
      <c r="D247" t="s">
        <v>5128</v>
      </c>
      <c r="E247" t="s">
        <v>5129</v>
      </c>
      <c r="F247" t="s">
        <v>4879</v>
      </c>
      <c r="G247" t="s">
        <v>449</v>
      </c>
    </row>
    <row r="248" spans="1:7" ht="12" customHeight="1">
      <c r="A248" t="s">
        <v>43</v>
      </c>
      <c r="B248" t="s">
        <v>1022</v>
      </c>
      <c r="C248" t="s">
        <v>1023</v>
      </c>
      <c r="D248" t="s">
        <v>5130</v>
      </c>
      <c r="E248" t="s">
        <v>5131</v>
      </c>
      <c r="F248" t="s">
        <v>4879</v>
      </c>
      <c r="G248" t="s">
        <v>449</v>
      </c>
    </row>
    <row r="249" spans="1:7" ht="12" customHeight="1">
      <c r="A249" t="s">
        <v>43</v>
      </c>
      <c r="B249" t="s">
        <v>1022</v>
      </c>
      <c r="C249" t="s">
        <v>1023</v>
      </c>
      <c r="D249" t="s">
        <v>1022</v>
      </c>
      <c r="E249" t="s">
        <v>1023</v>
      </c>
      <c r="F249" t="s">
        <v>4880</v>
      </c>
      <c r="G249" t="s">
        <v>449</v>
      </c>
    </row>
    <row r="250" spans="1:7" ht="12" customHeight="1">
      <c r="A250" t="s">
        <v>43</v>
      </c>
      <c r="B250" t="s">
        <v>1022</v>
      </c>
      <c r="C250" t="s">
        <v>1023</v>
      </c>
      <c r="D250" t="s">
        <v>1024</v>
      </c>
      <c r="E250" t="s">
        <v>1025</v>
      </c>
      <c r="F250" t="s">
        <v>4879</v>
      </c>
      <c r="G250" t="s">
        <v>449</v>
      </c>
    </row>
    <row r="251" spans="1:7" ht="12" customHeight="1">
      <c r="A251" t="s">
        <v>43</v>
      </c>
      <c r="B251" t="s">
        <v>1022</v>
      </c>
      <c r="C251" t="s">
        <v>1023</v>
      </c>
      <c r="D251" t="s">
        <v>5132</v>
      </c>
      <c r="E251" t="s">
        <v>5133</v>
      </c>
      <c r="F251" t="s">
        <v>4879</v>
      </c>
      <c r="G251" t="s">
        <v>449</v>
      </c>
    </row>
    <row r="252" spans="1:7" ht="12" customHeight="1">
      <c r="A252" t="s">
        <v>43</v>
      </c>
      <c r="B252" t="s">
        <v>1022</v>
      </c>
      <c r="C252" t="s">
        <v>1023</v>
      </c>
      <c r="D252" t="s">
        <v>5134</v>
      </c>
      <c r="E252" t="s">
        <v>5135</v>
      </c>
      <c r="F252" t="s">
        <v>4879</v>
      </c>
      <c r="G252" t="s">
        <v>449</v>
      </c>
    </row>
    <row r="253" spans="1:7" ht="12" customHeight="1">
      <c r="A253" t="s">
        <v>43</v>
      </c>
      <c r="B253" t="s">
        <v>1022</v>
      </c>
      <c r="C253" t="s">
        <v>1023</v>
      </c>
      <c r="D253" t="s">
        <v>5136</v>
      </c>
      <c r="E253" t="s">
        <v>5137</v>
      </c>
      <c r="F253" t="s">
        <v>4879</v>
      </c>
      <c r="G253" t="s">
        <v>449</v>
      </c>
    </row>
    <row r="254" spans="1:7" ht="12" customHeight="1">
      <c r="A254" t="s">
        <v>43</v>
      </c>
      <c r="B254" t="s">
        <v>1022</v>
      </c>
      <c r="C254" t="s">
        <v>1023</v>
      </c>
      <c r="D254" t="s">
        <v>1627</v>
      </c>
      <c r="E254" t="s">
        <v>5138</v>
      </c>
      <c r="F254" t="s">
        <v>4879</v>
      </c>
      <c r="G254" t="s">
        <v>449</v>
      </c>
    </row>
    <row r="255" spans="1:7" ht="12" customHeight="1">
      <c r="A255" t="s">
        <v>43</v>
      </c>
      <c r="B255" t="s">
        <v>1022</v>
      </c>
      <c r="C255" t="s">
        <v>1023</v>
      </c>
      <c r="D255" t="s">
        <v>5139</v>
      </c>
      <c r="E255" t="s">
        <v>5140</v>
      </c>
      <c r="F255" t="s">
        <v>4879</v>
      </c>
      <c r="G255" t="s">
        <v>449</v>
      </c>
    </row>
    <row r="256" spans="1:7" ht="12" customHeight="1">
      <c r="A256" t="s">
        <v>43</v>
      </c>
      <c r="B256" t="s">
        <v>1022</v>
      </c>
      <c r="C256" t="s">
        <v>1023</v>
      </c>
      <c r="D256" t="s">
        <v>2171</v>
      </c>
      <c r="E256" t="s">
        <v>5141</v>
      </c>
      <c r="F256" t="s">
        <v>4879</v>
      </c>
      <c r="G256" t="s">
        <v>449</v>
      </c>
    </row>
    <row r="257" spans="1:7" ht="12" customHeight="1">
      <c r="A257" t="s">
        <v>43</v>
      </c>
      <c r="B257" t="s">
        <v>421</v>
      </c>
      <c r="C257" t="s">
        <v>422</v>
      </c>
      <c r="D257" t="s">
        <v>421</v>
      </c>
      <c r="E257" t="s">
        <v>422</v>
      </c>
      <c r="F257" t="s">
        <v>4982</v>
      </c>
      <c r="G257" t="s">
        <v>449</v>
      </c>
    </row>
    <row r="258" spans="1:7" ht="12" customHeight="1">
      <c r="A258" t="s">
        <v>43</v>
      </c>
      <c r="B258" t="s">
        <v>1035</v>
      </c>
      <c r="C258" t="s">
        <v>1036</v>
      </c>
      <c r="D258" t="s">
        <v>1710</v>
      </c>
      <c r="E258" t="s">
        <v>1711</v>
      </c>
      <c r="F258" t="s">
        <v>4879</v>
      </c>
      <c r="G258" t="s">
        <v>449</v>
      </c>
    </row>
    <row r="259" spans="1:7" ht="12" customHeight="1">
      <c r="A259" t="s">
        <v>43</v>
      </c>
      <c r="B259" t="s">
        <v>1035</v>
      </c>
      <c r="C259" t="s">
        <v>1036</v>
      </c>
      <c r="D259" t="s">
        <v>1715</v>
      </c>
      <c r="E259" t="s">
        <v>1716</v>
      </c>
      <c r="F259" t="s">
        <v>4879</v>
      </c>
      <c r="G259" t="s">
        <v>449</v>
      </c>
    </row>
    <row r="260" spans="1:7" ht="12" customHeight="1">
      <c r="A260" t="s">
        <v>43</v>
      </c>
      <c r="B260" t="s">
        <v>1035</v>
      </c>
      <c r="C260" t="s">
        <v>1036</v>
      </c>
      <c r="D260" t="s">
        <v>1733</v>
      </c>
      <c r="E260" t="s">
        <v>1734</v>
      </c>
      <c r="F260" t="s">
        <v>4879</v>
      </c>
      <c r="G260" t="s">
        <v>449</v>
      </c>
    </row>
    <row r="261" spans="1:7" ht="12" customHeight="1">
      <c r="A261" t="s">
        <v>43</v>
      </c>
      <c r="B261" t="s">
        <v>1035</v>
      </c>
      <c r="C261" t="s">
        <v>1036</v>
      </c>
      <c r="D261" t="s">
        <v>1738</v>
      </c>
      <c r="E261" t="s">
        <v>1739</v>
      </c>
      <c r="F261" t="s">
        <v>4879</v>
      </c>
      <c r="G261" t="s">
        <v>449</v>
      </c>
    </row>
    <row r="262" spans="1:7" ht="12" customHeight="1">
      <c r="A262" t="s">
        <v>43</v>
      </c>
      <c r="B262" t="s">
        <v>1035</v>
      </c>
      <c r="C262" t="s">
        <v>1036</v>
      </c>
      <c r="D262" t="s">
        <v>1762</v>
      </c>
      <c r="E262" t="s">
        <v>1763</v>
      </c>
      <c r="F262" t="s">
        <v>4879</v>
      </c>
      <c r="G262" t="s">
        <v>449</v>
      </c>
    </row>
    <row r="263" spans="1:7" ht="12" customHeight="1">
      <c r="A263" t="s">
        <v>43</v>
      </c>
      <c r="B263" t="s">
        <v>1035</v>
      </c>
      <c r="C263" t="s">
        <v>1036</v>
      </c>
      <c r="D263" t="s">
        <v>1767</v>
      </c>
      <c r="E263" t="s">
        <v>1768</v>
      </c>
      <c r="F263" t="s">
        <v>4879</v>
      </c>
      <c r="G263" t="s">
        <v>449</v>
      </c>
    </row>
    <row r="264" spans="1:7" ht="12" customHeight="1">
      <c r="A264" t="s">
        <v>43</v>
      </c>
      <c r="B264" t="s">
        <v>1035</v>
      </c>
      <c r="C264" t="s">
        <v>1036</v>
      </c>
      <c r="D264" t="s">
        <v>1772</v>
      </c>
      <c r="E264" t="s">
        <v>1773</v>
      </c>
      <c r="F264" t="s">
        <v>4879</v>
      </c>
      <c r="G264" t="s">
        <v>449</v>
      </c>
    </row>
    <row r="265" spans="1:7" ht="12" customHeight="1">
      <c r="A265" t="s">
        <v>43</v>
      </c>
      <c r="B265" t="s">
        <v>1035</v>
      </c>
      <c r="C265" t="s">
        <v>1036</v>
      </c>
      <c r="D265" t="s">
        <v>1872</v>
      </c>
      <c r="E265" t="s">
        <v>1873</v>
      </c>
      <c r="F265" t="s">
        <v>4879</v>
      </c>
      <c r="G265" t="s">
        <v>449</v>
      </c>
    </row>
    <row r="266" spans="1:7" ht="12" customHeight="1">
      <c r="A266" t="s">
        <v>43</v>
      </c>
      <c r="B266" t="s">
        <v>1035</v>
      </c>
      <c r="C266" t="s">
        <v>1036</v>
      </c>
      <c r="D266" t="s">
        <v>1877</v>
      </c>
      <c r="E266" t="s">
        <v>1878</v>
      </c>
      <c r="F266" t="s">
        <v>4879</v>
      </c>
      <c r="G266" t="s">
        <v>449</v>
      </c>
    </row>
    <row r="267" spans="1:7" ht="12" customHeight="1">
      <c r="A267" t="s">
        <v>43</v>
      </c>
      <c r="B267" t="s">
        <v>1035</v>
      </c>
      <c r="C267" t="s">
        <v>1036</v>
      </c>
      <c r="D267" t="s">
        <v>1035</v>
      </c>
      <c r="E267" t="s">
        <v>1036</v>
      </c>
      <c r="F267" t="s">
        <v>4880</v>
      </c>
      <c r="G267" t="s">
        <v>449</v>
      </c>
    </row>
    <row r="268" spans="1:7" ht="12" customHeight="1">
      <c r="A268" t="s">
        <v>43</v>
      </c>
      <c r="B268" t="s">
        <v>1035</v>
      </c>
      <c r="C268" t="s">
        <v>1036</v>
      </c>
      <c r="D268" t="s">
        <v>1885</v>
      </c>
      <c r="E268" t="s">
        <v>1886</v>
      </c>
      <c r="F268" t="s">
        <v>4879</v>
      </c>
      <c r="G268" t="s">
        <v>449</v>
      </c>
    </row>
    <row r="269" spans="1:7" ht="12" customHeight="1">
      <c r="A269" t="s">
        <v>43</v>
      </c>
      <c r="B269" t="s">
        <v>1035</v>
      </c>
      <c r="C269" t="s">
        <v>1036</v>
      </c>
      <c r="D269" t="s">
        <v>1914</v>
      </c>
      <c r="E269" t="s">
        <v>1915</v>
      </c>
      <c r="F269" t="s">
        <v>4879</v>
      </c>
      <c r="G269" t="s">
        <v>449</v>
      </c>
    </row>
    <row r="270" spans="1:7" ht="12" customHeight="1">
      <c r="A270" t="s">
        <v>43</v>
      </c>
      <c r="B270" t="s">
        <v>1035</v>
      </c>
      <c r="C270" t="s">
        <v>1036</v>
      </c>
      <c r="D270" t="s">
        <v>1037</v>
      </c>
      <c r="E270" t="s">
        <v>1038</v>
      </c>
      <c r="F270" t="s">
        <v>4973</v>
      </c>
      <c r="G270" t="s">
        <v>449</v>
      </c>
    </row>
    <row r="271" spans="1:7" ht="12" customHeight="1">
      <c r="A271" t="s">
        <v>43</v>
      </c>
      <c r="B271" t="s">
        <v>508</v>
      </c>
      <c r="C271" t="s">
        <v>509</v>
      </c>
      <c r="D271" t="s">
        <v>5142</v>
      </c>
      <c r="E271" t="s">
        <v>5143</v>
      </c>
      <c r="F271" t="s">
        <v>4879</v>
      </c>
      <c r="G271" t="s">
        <v>449</v>
      </c>
    </row>
    <row r="272" spans="1:7" ht="12" customHeight="1">
      <c r="A272" t="s">
        <v>43</v>
      </c>
      <c r="B272" t="s">
        <v>508</v>
      </c>
      <c r="C272" t="s">
        <v>509</v>
      </c>
      <c r="D272" t="s">
        <v>3241</v>
      </c>
      <c r="E272" t="s">
        <v>3242</v>
      </c>
      <c r="F272" t="s">
        <v>4879</v>
      </c>
      <c r="G272" t="s">
        <v>449</v>
      </c>
    </row>
    <row r="273" spans="1:7" ht="12" customHeight="1">
      <c r="A273" t="s">
        <v>43</v>
      </c>
      <c r="B273" t="s">
        <v>508</v>
      </c>
      <c r="C273" t="s">
        <v>509</v>
      </c>
      <c r="D273" t="s">
        <v>510</v>
      </c>
      <c r="E273" t="s">
        <v>511</v>
      </c>
      <c r="F273" t="s">
        <v>4879</v>
      </c>
      <c r="G273" t="s">
        <v>449</v>
      </c>
    </row>
    <row r="274" spans="1:7" ht="12" customHeight="1">
      <c r="A274" t="s">
        <v>43</v>
      </c>
      <c r="B274" t="s">
        <v>508</v>
      </c>
      <c r="C274" t="s">
        <v>509</v>
      </c>
      <c r="D274" t="s">
        <v>1482</v>
      </c>
      <c r="E274" t="s">
        <v>1483</v>
      </c>
      <c r="F274" t="s">
        <v>4879</v>
      </c>
      <c r="G274" t="s">
        <v>449</v>
      </c>
    </row>
    <row r="275" spans="1:7" ht="12" customHeight="1">
      <c r="A275" t="s">
        <v>43</v>
      </c>
      <c r="B275" t="s">
        <v>508</v>
      </c>
      <c r="C275" t="s">
        <v>509</v>
      </c>
      <c r="D275" t="s">
        <v>508</v>
      </c>
      <c r="E275" t="s">
        <v>509</v>
      </c>
      <c r="F275" t="s">
        <v>4880</v>
      </c>
      <c r="G275" t="s">
        <v>449</v>
      </c>
    </row>
    <row r="276" spans="1:7" ht="12" customHeight="1">
      <c r="A276" t="s">
        <v>43</v>
      </c>
      <c r="B276" t="s">
        <v>508</v>
      </c>
      <c r="C276" t="s">
        <v>509</v>
      </c>
      <c r="D276" t="s">
        <v>1431</v>
      </c>
      <c r="E276" t="s">
        <v>1432</v>
      </c>
      <c r="F276" t="s">
        <v>4879</v>
      </c>
      <c r="G276" t="s">
        <v>449</v>
      </c>
    </row>
    <row r="277" spans="1:7" ht="12" customHeight="1">
      <c r="A277" t="s">
        <v>43</v>
      </c>
      <c r="B277" t="s">
        <v>508</v>
      </c>
      <c r="C277" t="s">
        <v>509</v>
      </c>
      <c r="D277" t="s">
        <v>1043</v>
      </c>
      <c r="E277" t="s">
        <v>1044</v>
      </c>
      <c r="F277" t="s">
        <v>4973</v>
      </c>
      <c r="G277" t="s">
        <v>449</v>
      </c>
    </row>
    <row r="278" spans="1:7" ht="12" customHeight="1">
      <c r="A278" t="s">
        <v>43</v>
      </c>
      <c r="B278" t="s">
        <v>508</v>
      </c>
      <c r="C278" t="s">
        <v>509</v>
      </c>
      <c r="D278" t="s">
        <v>833</v>
      </c>
      <c r="E278" t="s">
        <v>834</v>
      </c>
      <c r="F278" t="s">
        <v>4973</v>
      </c>
      <c r="G278" t="s">
        <v>449</v>
      </c>
    </row>
    <row r="279" spans="1:7" ht="12" customHeight="1">
      <c r="A279" t="s">
        <v>43</v>
      </c>
      <c r="B279" t="s">
        <v>508</v>
      </c>
      <c r="C279" t="s">
        <v>509</v>
      </c>
      <c r="D279" t="s">
        <v>1477</v>
      </c>
      <c r="E279" t="s">
        <v>1478</v>
      </c>
      <c r="F279" t="s">
        <v>4879</v>
      </c>
      <c r="G279" t="s">
        <v>449</v>
      </c>
    </row>
    <row r="280" spans="1:7" ht="12" customHeight="1">
      <c r="A280" t="s">
        <v>43</v>
      </c>
      <c r="B280" t="s">
        <v>508</v>
      </c>
      <c r="C280" t="s">
        <v>509</v>
      </c>
      <c r="D280" t="s">
        <v>751</v>
      </c>
      <c r="E280" t="s">
        <v>752</v>
      </c>
      <c r="F280" t="s">
        <v>4879</v>
      </c>
      <c r="G280" t="s">
        <v>449</v>
      </c>
    </row>
    <row r="281" spans="1:7" ht="12" customHeight="1">
      <c r="A281" t="s">
        <v>43</v>
      </c>
      <c r="B281" t="s">
        <v>508</v>
      </c>
      <c r="C281" t="s">
        <v>509</v>
      </c>
      <c r="D281" t="s">
        <v>5144</v>
      </c>
      <c r="E281" t="s">
        <v>5145</v>
      </c>
      <c r="F281" t="s">
        <v>4879</v>
      </c>
      <c r="G281" t="s">
        <v>449</v>
      </c>
    </row>
    <row r="282" spans="1:7" ht="12" customHeight="1">
      <c r="A282" t="s">
        <v>43</v>
      </c>
      <c r="B282" t="s">
        <v>508</v>
      </c>
      <c r="C282" t="s">
        <v>509</v>
      </c>
      <c r="D282" t="s">
        <v>2019</v>
      </c>
      <c r="E282" t="s">
        <v>2020</v>
      </c>
      <c r="F282" t="s">
        <v>4879</v>
      </c>
      <c r="G282" t="s">
        <v>449</v>
      </c>
    </row>
    <row r="283" spans="1:7" ht="12" customHeight="1">
      <c r="A283" t="s">
        <v>43</v>
      </c>
      <c r="B283" t="s">
        <v>427</v>
      </c>
      <c r="C283" t="s">
        <v>428</v>
      </c>
      <c r="D283" t="s">
        <v>435</v>
      </c>
      <c r="E283" t="s">
        <v>436</v>
      </c>
      <c r="F283" t="s">
        <v>4879</v>
      </c>
      <c r="G283" t="s">
        <v>449</v>
      </c>
    </row>
    <row r="284" spans="1:7" ht="12" customHeight="1">
      <c r="A284" t="s">
        <v>43</v>
      </c>
      <c r="B284" t="s">
        <v>427</v>
      </c>
      <c r="C284" t="s">
        <v>428</v>
      </c>
      <c r="D284" t="s">
        <v>5114</v>
      </c>
      <c r="E284" t="s">
        <v>5146</v>
      </c>
      <c r="F284" t="s">
        <v>4879</v>
      </c>
      <c r="G284" t="s">
        <v>449</v>
      </c>
    </row>
    <row r="285" spans="1:7" ht="12" customHeight="1">
      <c r="A285" t="s">
        <v>43</v>
      </c>
      <c r="B285" t="s">
        <v>427</v>
      </c>
      <c r="C285" t="s">
        <v>428</v>
      </c>
      <c r="D285" t="s">
        <v>1278</v>
      </c>
      <c r="E285" t="s">
        <v>1279</v>
      </c>
      <c r="F285" t="s">
        <v>4879</v>
      </c>
      <c r="G285" t="s">
        <v>449</v>
      </c>
    </row>
    <row r="286" spans="1:7" ht="12" customHeight="1">
      <c r="A286" t="s">
        <v>43</v>
      </c>
      <c r="B286" t="s">
        <v>427</v>
      </c>
      <c r="C286" t="s">
        <v>428</v>
      </c>
      <c r="D286" t="s">
        <v>2259</v>
      </c>
      <c r="E286" t="s">
        <v>2260</v>
      </c>
      <c r="F286" t="s">
        <v>4879</v>
      </c>
      <c r="G286" t="s">
        <v>449</v>
      </c>
    </row>
    <row r="287" spans="1:7" ht="12" customHeight="1">
      <c r="A287" t="s">
        <v>43</v>
      </c>
      <c r="B287" t="s">
        <v>427</v>
      </c>
      <c r="C287" t="s">
        <v>428</v>
      </c>
      <c r="D287" t="s">
        <v>2083</v>
      </c>
      <c r="E287" t="s">
        <v>2084</v>
      </c>
      <c r="F287" t="s">
        <v>4879</v>
      </c>
      <c r="G287" t="s">
        <v>449</v>
      </c>
    </row>
    <row r="288" spans="1:7" ht="12" customHeight="1">
      <c r="A288" t="s">
        <v>43</v>
      </c>
      <c r="B288" t="s">
        <v>427</v>
      </c>
      <c r="C288" t="s">
        <v>428</v>
      </c>
      <c r="D288" t="s">
        <v>567</v>
      </c>
      <c r="E288" t="s">
        <v>568</v>
      </c>
      <c r="F288" t="s">
        <v>4879</v>
      </c>
      <c r="G288" t="s">
        <v>449</v>
      </c>
    </row>
    <row r="289" spans="1:7" ht="12" customHeight="1">
      <c r="A289" t="s">
        <v>43</v>
      </c>
      <c r="B289" t="s">
        <v>427</v>
      </c>
      <c r="C289" t="s">
        <v>428</v>
      </c>
      <c r="D289" t="s">
        <v>629</v>
      </c>
      <c r="E289" t="s">
        <v>630</v>
      </c>
      <c r="F289" t="s">
        <v>4879</v>
      </c>
      <c r="G289" t="s">
        <v>449</v>
      </c>
    </row>
    <row r="290" spans="1:7" ht="12" customHeight="1">
      <c r="A290" t="s">
        <v>43</v>
      </c>
      <c r="B290" t="s">
        <v>427</v>
      </c>
      <c r="C290" t="s">
        <v>428</v>
      </c>
      <c r="D290" t="s">
        <v>856</v>
      </c>
      <c r="E290" t="s">
        <v>857</v>
      </c>
      <c r="F290" t="s">
        <v>4879</v>
      </c>
      <c r="G290" t="s">
        <v>449</v>
      </c>
    </row>
    <row r="291" spans="1:7" ht="12" customHeight="1">
      <c r="A291" t="s">
        <v>43</v>
      </c>
      <c r="B291" t="s">
        <v>427</v>
      </c>
      <c r="C291" t="s">
        <v>428</v>
      </c>
      <c r="D291" t="s">
        <v>908</v>
      </c>
      <c r="E291" t="s">
        <v>2992</v>
      </c>
      <c r="F291" t="s">
        <v>4879</v>
      </c>
      <c r="G291" t="s">
        <v>449</v>
      </c>
    </row>
    <row r="292" spans="1:7" ht="12" customHeight="1">
      <c r="A292" t="s">
        <v>43</v>
      </c>
      <c r="B292" t="s">
        <v>427</v>
      </c>
      <c r="C292" t="s">
        <v>428</v>
      </c>
      <c r="D292" t="s">
        <v>3208</v>
      </c>
      <c r="E292" t="s">
        <v>3209</v>
      </c>
      <c r="F292" t="s">
        <v>4879</v>
      </c>
      <c r="G292" t="s">
        <v>449</v>
      </c>
    </row>
    <row r="293" spans="1:7" ht="12" customHeight="1">
      <c r="A293" t="s">
        <v>43</v>
      </c>
      <c r="B293" t="s">
        <v>427</v>
      </c>
      <c r="C293" t="s">
        <v>428</v>
      </c>
      <c r="D293" t="s">
        <v>883</v>
      </c>
      <c r="E293" t="s">
        <v>884</v>
      </c>
      <c r="F293" t="s">
        <v>4879</v>
      </c>
      <c r="G293" t="s">
        <v>449</v>
      </c>
    </row>
    <row r="294" spans="1:7" ht="12" customHeight="1">
      <c r="A294" t="s">
        <v>43</v>
      </c>
      <c r="B294" t="s">
        <v>427</v>
      </c>
      <c r="C294" t="s">
        <v>428</v>
      </c>
      <c r="D294" t="s">
        <v>3640</v>
      </c>
      <c r="E294" t="s">
        <v>3641</v>
      </c>
      <c r="F294" t="s">
        <v>4879</v>
      </c>
      <c r="G294" t="s">
        <v>449</v>
      </c>
    </row>
    <row r="295" spans="1:7" ht="12" customHeight="1">
      <c r="A295" t="s">
        <v>43</v>
      </c>
      <c r="B295" t="s">
        <v>427</v>
      </c>
      <c r="C295" t="s">
        <v>428</v>
      </c>
      <c r="D295" t="s">
        <v>427</v>
      </c>
      <c r="E295" t="s">
        <v>428</v>
      </c>
      <c r="F295" t="s">
        <v>4880</v>
      </c>
      <c r="G295" t="s">
        <v>449</v>
      </c>
    </row>
    <row r="296" spans="1:7" ht="12" customHeight="1">
      <c r="A296" t="s">
        <v>43</v>
      </c>
      <c r="B296" t="s">
        <v>427</v>
      </c>
      <c r="C296" t="s">
        <v>428</v>
      </c>
      <c r="D296" t="s">
        <v>5147</v>
      </c>
      <c r="E296" t="s">
        <v>5148</v>
      </c>
      <c r="F296" t="s">
        <v>4879</v>
      </c>
      <c r="G296" t="s">
        <v>449</v>
      </c>
    </row>
    <row r="297" spans="1:7" ht="12" customHeight="1">
      <c r="A297" t="s">
        <v>43</v>
      </c>
      <c r="B297" t="s">
        <v>427</v>
      </c>
      <c r="C297" t="s">
        <v>428</v>
      </c>
      <c r="D297" t="s">
        <v>1931</v>
      </c>
      <c r="E297" t="s">
        <v>1932</v>
      </c>
      <c r="F297" t="s">
        <v>4879</v>
      </c>
      <c r="G297" t="s">
        <v>449</v>
      </c>
    </row>
    <row r="298" spans="1:7" ht="12" customHeight="1">
      <c r="A298" t="s">
        <v>43</v>
      </c>
      <c r="B298" t="s">
        <v>427</v>
      </c>
      <c r="C298" t="s">
        <v>428</v>
      </c>
      <c r="D298" t="s">
        <v>2145</v>
      </c>
      <c r="E298" t="s">
        <v>2146</v>
      </c>
      <c r="F298" t="s">
        <v>4879</v>
      </c>
      <c r="G298" t="s">
        <v>449</v>
      </c>
    </row>
    <row r="299" spans="1:7" ht="12" customHeight="1">
      <c r="A299" t="s">
        <v>43</v>
      </c>
      <c r="B299" t="s">
        <v>427</v>
      </c>
      <c r="C299" t="s">
        <v>428</v>
      </c>
      <c r="D299" t="s">
        <v>429</v>
      </c>
      <c r="E299" t="s">
        <v>430</v>
      </c>
      <c r="F299" t="s">
        <v>4879</v>
      </c>
      <c r="G299" t="s">
        <v>449</v>
      </c>
    </row>
    <row r="300" spans="1:7" ht="12" customHeight="1">
      <c r="A300" t="s">
        <v>43</v>
      </c>
      <c r="B300" t="s">
        <v>427</v>
      </c>
      <c r="C300" t="s">
        <v>428</v>
      </c>
      <c r="D300" t="s">
        <v>2181</v>
      </c>
      <c r="E300" t="s">
        <v>2182</v>
      </c>
      <c r="F300" t="s">
        <v>4879</v>
      </c>
      <c r="G300" t="s">
        <v>449</v>
      </c>
    </row>
    <row r="301" spans="1:7" ht="12" customHeight="1">
      <c r="A301" t="s">
        <v>43</v>
      </c>
      <c r="B301" t="s">
        <v>427</v>
      </c>
      <c r="C301" t="s">
        <v>428</v>
      </c>
      <c r="D301" t="s">
        <v>780</v>
      </c>
      <c r="E301" t="s">
        <v>781</v>
      </c>
      <c r="F301" t="s">
        <v>4973</v>
      </c>
      <c r="G301" t="s">
        <v>449</v>
      </c>
    </row>
    <row r="302" spans="1:7" ht="12" customHeight="1">
      <c r="A302" t="s">
        <v>43</v>
      </c>
      <c r="B302" t="s">
        <v>861</v>
      </c>
      <c r="C302" t="s">
        <v>862</v>
      </c>
      <c r="D302" t="s">
        <v>1715</v>
      </c>
      <c r="E302" t="s">
        <v>5149</v>
      </c>
      <c r="F302" t="s">
        <v>4879</v>
      </c>
      <c r="G302" t="s">
        <v>449</v>
      </c>
    </row>
    <row r="303" spans="1:7" ht="12" customHeight="1">
      <c r="A303" t="s">
        <v>43</v>
      </c>
      <c r="B303" t="s">
        <v>861</v>
      </c>
      <c r="C303" t="s">
        <v>862</v>
      </c>
      <c r="D303" t="s">
        <v>5150</v>
      </c>
      <c r="E303" t="s">
        <v>5151</v>
      </c>
      <c r="F303" t="s">
        <v>4879</v>
      </c>
      <c r="G303" t="s">
        <v>449</v>
      </c>
    </row>
    <row r="304" spans="1:7" ht="12" customHeight="1">
      <c r="A304" t="s">
        <v>43</v>
      </c>
      <c r="B304" t="s">
        <v>861</v>
      </c>
      <c r="C304" t="s">
        <v>862</v>
      </c>
      <c r="D304" t="s">
        <v>5152</v>
      </c>
      <c r="E304" t="s">
        <v>5153</v>
      </c>
      <c r="F304" t="s">
        <v>4879</v>
      </c>
      <c r="G304" t="s">
        <v>449</v>
      </c>
    </row>
    <row r="305" spans="1:7" ht="12" customHeight="1">
      <c r="A305" t="s">
        <v>43</v>
      </c>
      <c r="B305" t="s">
        <v>861</v>
      </c>
      <c r="C305" t="s">
        <v>862</v>
      </c>
      <c r="D305" t="s">
        <v>1246</v>
      </c>
      <c r="E305" t="s">
        <v>1247</v>
      </c>
      <c r="F305" t="s">
        <v>4879</v>
      </c>
      <c r="G305" t="s">
        <v>449</v>
      </c>
    </row>
    <row r="306" spans="1:7" ht="12" customHeight="1">
      <c r="A306" t="s">
        <v>43</v>
      </c>
      <c r="B306" t="s">
        <v>861</v>
      </c>
      <c r="C306" t="s">
        <v>862</v>
      </c>
      <c r="D306" t="s">
        <v>5154</v>
      </c>
      <c r="E306" t="s">
        <v>5155</v>
      </c>
      <c r="F306" t="s">
        <v>4879</v>
      </c>
      <c r="G306" t="s">
        <v>449</v>
      </c>
    </row>
    <row r="307" spans="1:7" ht="12" customHeight="1">
      <c r="A307" t="s">
        <v>43</v>
      </c>
      <c r="B307" t="s">
        <v>861</v>
      </c>
      <c r="C307" t="s">
        <v>862</v>
      </c>
      <c r="D307" t="s">
        <v>5156</v>
      </c>
      <c r="E307" t="s">
        <v>5157</v>
      </c>
      <c r="F307" t="s">
        <v>4879</v>
      </c>
      <c r="G307" t="s">
        <v>449</v>
      </c>
    </row>
    <row r="308" spans="1:7" ht="12" customHeight="1">
      <c r="A308" t="s">
        <v>43</v>
      </c>
      <c r="B308" t="s">
        <v>861</v>
      </c>
      <c r="C308" t="s">
        <v>862</v>
      </c>
      <c r="D308" t="s">
        <v>5158</v>
      </c>
      <c r="E308" t="s">
        <v>5159</v>
      </c>
      <c r="F308" t="s">
        <v>4879</v>
      </c>
      <c r="G308" t="s">
        <v>449</v>
      </c>
    </row>
    <row r="309" spans="1:7" ht="12" customHeight="1">
      <c r="A309" t="s">
        <v>43</v>
      </c>
      <c r="B309" t="s">
        <v>861</v>
      </c>
      <c r="C309" t="s">
        <v>862</v>
      </c>
      <c r="D309" t="s">
        <v>5160</v>
      </c>
      <c r="E309" t="s">
        <v>5161</v>
      </c>
      <c r="F309" t="s">
        <v>4879</v>
      </c>
      <c r="G309" t="s">
        <v>449</v>
      </c>
    </row>
    <row r="310" spans="1:7" ht="12" customHeight="1">
      <c r="A310" t="s">
        <v>43</v>
      </c>
      <c r="B310" t="s">
        <v>861</v>
      </c>
      <c r="C310" t="s">
        <v>862</v>
      </c>
      <c r="D310" t="s">
        <v>2239</v>
      </c>
      <c r="E310" t="s">
        <v>2240</v>
      </c>
      <c r="F310" t="s">
        <v>4879</v>
      </c>
      <c r="G310" t="s">
        <v>449</v>
      </c>
    </row>
    <row r="311" spans="1:7" ht="12" customHeight="1">
      <c r="A311" t="s">
        <v>43</v>
      </c>
      <c r="B311" t="s">
        <v>861</v>
      </c>
      <c r="C311" t="s">
        <v>862</v>
      </c>
      <c r="D311" t="s">
        <v>2330</v>
      </c>
      <c r="E311" t="s">
        <v>2331</v>
      </c>
      <c r="F311" t="s">
        <v>4879</v>
      </c>
      <c r="G311" t="s">
        <v>449</v>
      </c>
    </row>
    <row r="312" spans="1:7" ht="12" customHeight="1">
      <c r="A312" t="s">
        <v>43</v>
      </c>
      <c r="B312" t="s">
        <v>861</v>
      </c>
      <c r="C312" t="s">
        <v>862</v>
      </c>
      <c r="D312" t="s">
        <v>5162</v>
      </c>
      <c r="E312" t="s">
        <v>5163</v>
      </c>
      <c r="F312" t="s">
        <v>4879</v>
      </c>
      <c r="G312" t="s">
        <v>449</v>
      </c>
    </row>
    <row r="313" spans="1:7" ht="12" customHeight="1">
      <c r="A313" t="s">
        <v>43</v>
      </c>
      <c r="B313" t="s">
        <v>861</v>
      </c>
      <c r="C313" t="s">
        <v>862</v>
      </c>
      <c r="D313" t="s">
        <v>861</v>
      </c>
      <c r="E313" t="s">
        <v>862</v>
      </c>
      <c r="F313" t="s">
        <v>4880</v>
      </c>
      <c r="G313" t="s">
        <v>449</v>
      </c>
    </row>
    <row r="314" spans="1:7" ht="12" customHeight="1">
      <c r="A314" t="s">
        <v>43</v>
      </c>
      <c r="B314" t="s">
        <v>861</v>
      </c>
      <c r="C314" t="s">
        <v>862</v>
      </c>
      <c r="D314" t="s">
        <v>5164</v>
      </c>
      <c r="E314" t="s">
        <v>5165</v>
      </c>
      <c r="F314" t="s">
        <v>4879</v>
      </c>
      <c r="G314" t="s">
        <v>449</v>
      </c>
    </row>
    <row r="315" spans="1:7" ht="12" customHeight="1">
      <c r="A315" t="s">
        <v>43</v>
      </c>
      <c r="B315" t="s">
        <v>861</v>
      </c>
      <c r="C315" t="s">
        <v>862</v>
      </c>
      <c r="D315" t="s">
        <v>863</v>
      </c>
      <c r="E315" t="s">
        <v>864</v>
      </c>
      <c r="F315" t="s">
        <v>4973</v>
      </c>
      <c r="G315" t="s">
        <v>449</v>
      </c>
    </row>
    <row r="316" spans="1:7" ht="12" customHeight="1">
      <c r="A316" t="s">
        <v>43</v>
      </c>
      <c r="B316" t="s">
        <v>861</v>
      </c>
      <c r="C316" t="s">
        <v>862</v>
      </c>
      <c r="D316" t="s">
        <v>5166</v>
      </c>
      <c r="E316" t="s">
        <v>5167</v>
      </c>
      <c r="F316" t="s">
        <v>4879</v>
      </c>
      <c r="G316" t="s">
        <v>449</v>
      </c>
    </row>
    <row r="317" spans="1:7" ht="12" customHeight="1">
      <c r="A317" t="s">
        <v>43</v>
      </c>
      <c r="B317" t="s">
        <v>861</v>
      </c>
      <c r="C317" t="s">
        <v>862</v>
      </c>
      <c r="D317" t="s">
        <v>5168</v>
      </c>
      <c r="E317" t="s">
        <v>5169</v>
      </c>
      <c r="F317" t="s">
        <v>4879</v>
      </c>
      <c r="G317" t="s">
        <v>449</v>
      </c>
    </row>
    <row r="318" spans="1:7" ht="12" customHeight="1">
      <c r="A318" t="s">
        <v>43</v>
      </c>
      <c r="B318" t="s">
        <v>861</v>
      </c>
      <c r="C318" t="s">
        <v>862</v>
      </c>
      <c r="D318" t="s">
        <v>5170</v>
      </c>
      <c r="E318" t="s">
        <v>5171</v>
      </c>
      <c r="F318" t="s">
        <v>4879</v>
      </c>
      <c r="G318" t="s">
        <v>449</v>
      </c>
    </row>
    <row r="319" spans="1:7" ht="12" customHeight="1">
      <c r="A319" t="s">
        <v>43</v>
      </c>
      <c r="B319" t="s">
        <v>861</v>
      </c>
      <c r="C319" t="s">
        <v>862</v>
      </c>
      <c r="D319" t="s">
        <v>5172</v>
      </c>
      <c r="E319" t="s">
        <v>5173</v>
      </c>
      <c r="F319" t="s">
        <v>4879</v>
      </c>
      <c r="G319" t="s">
        <v>449</v>
      </c>
    </row>
    <row r="320" spans="1:7" ht="12" customHeight="1">
      <c r="A320" t="s">
        <v>43</v>
      </c>
      <c r="B320" t="s">
        <v>861</v>
      </c>
      <c r="C320" t="s">
        <v>862</v>
      </c>
      <c r="D320" t="s">
        <v>5174</v>
      </c>
      <c r="E320" t="s">
        <v>5175</v>
      </c>
      <c r="F320" t="s">
        <v>4879</v>
      </c>
      <c r="G320" t="s">
        <v>449</v>
      </c>
    </row>
    <row r="321" spans="1:7" ht="12" customHeight="1">
      <c r="A321" t="s">
        <v>43</v>
      </c>
      <c r="B321" t="s">
        <v>861</v>
      </c>
      <c r="C321" t="s">
        <v>862</v>
      </c>
      <c r="D321" t="s">
        <v>5176</v>
      </c>
      <c r="E321" t="s">
        <v>5177</v>
      </c>
      <c r="F321" t="s">
        <v>4879</v>
      </c>
      <c r="G321" t="s">
        <v>449</v>
      </c>
    </row>
    <row r="322" spans="1:7" ht="12" customHeight="1">
      <c r="A322" t="s">
        <v>43</v>
      </c>
      <c r="B322" t="s">
        <v>861</v>
      </c>
      <c r="C322" t="s">
        <v>862</v>
      </c>
      <c r="D322" t="s">
        <v>5178</v>
      </c>
      <c r="E322" t="s">
        <v>5179</v>
      </c>
      <c r="F322" t="s">
        <v>4879</v>
      </c>
      <c r="G322" t="s">
        <v>449</v>
      </c>
    </row>
    <row r="323" spans="1:7" ht="12" customHeight="1">
      <c r="A323" t="s">
        <v>43</v>
      </c>
      <c r="B323" t="s">
        <v>861</v>
      </c>
      <c r="C323" t="s">
        <v>862</v>
      </c>
      <c r="D323" t="s">
        <v>5180</v>
      </c>
      <c r="E323" t="s">
        <v>5181</v>
      </c>
      <c r="F323" t="s">
        <v>4879</v>
      </c>
      <c r="G323" t="s">
        <v>449</v>
      </c>
    </row>
    <row r="324" spans="1:7" ht="12" customHeight="1">
      <c r="A324" t="s">
        <v>43</v>
      </c>
      <c r="B324" t="s">
        <v>1048</v>
      </c>
      <c r="C324" t="s">
        <v>1049</v>
      </c>
      <c r="D324" t="s">
        <v>1048</v>
      </c>
      <c r="E324" t="s">
        <v>1049</v>
      </c>
      <c r="F324" t="s">
        <v>4941</v>
      </c>
      <c r="G324" t="s">
        <v>449</v>
      </c>
    </row>
    <row r="325" spans="1:7" ht="12" customHeight="1">
      <c r="A325" t="s">
        <v>43</v>
      </c>
      <c r="B325" t="s">
        <v>703</v>
      </c>
      <c r="C325" t="s">
        <v>704</v>
      </c>
      <c r="D325" t="s">
        <v>1564</v>
      </c>
      <c r="E325" t="s">
        <v>1565</v>
      </c>
      <c r="F325" t="s">
        <v>4879</v>
      </c>
      <c r="G325" t="s">
        <v>449</v>
      </c>
    </row>
    <row r="326" spans="1:7" ht="12" customHeight="1">
      <c r="A326" t="s">
        <v>43</v>
      </c>
      <c r="B326" t="s">
        <v>703</v>
      </c>
      <c r="C326" t="s">
        <v>704</v>
      </c>
      <c r="D326" t="s">
        <v>5182</v>
      </c>
      <c r="E326" t="s">
        <v>5183</v>
      </c>
      <c r="F326" t="s">
        <v>4879</v>
      </c>
      <c r="G326" t="s">
        <v>449</v>
      </c>
    </row>
    <row r="327" spans="1:7" ht="12" customHeight="1">
      <c r="A327" t="s">
        <v>43</v>
      </c>
      <c r="B327" t="s">
        <v>703</v>
      </c>
      <c r="C327" t="s">
        <v>704</v>
      </c>
      <c r="D327" t="s">
        <v>5184</v>
      </c>
      <c r="E327" t="s">
        <v>5185</v>
      </c>
      <c r="F327" t="s">
        <v>4879</v>
      </c>
      <c r="G327" t="s">
        <v>449</v>
      </c>
    </row>
    <row r="328" spans="1:7" ht="12" customHeight="1">
      <c r="A328" t="s">
        <v>43</v>
      </c>
      <c r="B328" t="s">
        <v>703</v>
      </c>
      <c r="C328" t="s">
        <v>704</v>
      </c>
      <c r="D328" t="s">
        <v>5186</v>
      </c>
      <c r="E328" t="s">
        <v>5187</v>
      </c>
      <c r="F328" t="s">
        <v>4879</v>
      </c>
      <c r="G328" t="s">
        <v>449</v>
      </c>
    </row>
    <row r="329" spans="1:7" ht="12" customHeight="1">
      <c r="A329" t="s">
        <v>43</v>
      </c>
      <c r="B329" t="s">
        <v>703</v>
      </c>
      <c r="C329" t="s">
        <v>704</v>
      </c>
      <c r="D329" t="s">
        <v>1569</v>
      </c>
      <c r="E329" t="s">
        <v>1570</v>
      </c>
      <c r="F329" t="s">
        <v>4879</v>
      </c>
      <c r="G329" t="s">
        <v>449</v>
      </c>
    </row>
    <row r="330" spans="1:7" ht="12" customHeight="1">
      <c r="A330" t="s">
        <v>43</v>
      </c>
      <c r="B330" t="s">
        <v>703</v>
      </c>
      <c r="C330" t="s">
        <v>704</v>
      </c>
      <c r="D330" t="s">
        <v>1519</v>
      </c>
      <c r="E330" t="s">
        <v>1520</v>
      </c>
      <c r="F330" t="s">
        <v>4879</v>
      </c>
      <c r="G330" t="s">
        <v>449</v>
      </c>
    </row>
    <row r="331" spans="1:7" ht="12" customHeight="1">
      <c r="A331" t="s">
        <v>43</v>
      </c>
      <c r="B331" t="s">
        <v>703</v>
      </c>
      <c r="C331" t="s">
        <v>704</v>
      </c>
      <c r="D331" t="s">
        <v>1574</v>
      </c>
      <c r="E331" t="s">
        <v>1575</v>
      </c>
      <c r="F331" t="s">
        <v>4879</v>
      </c>
      <c r="G331" t="s">
        <v>449</v>
      </c>
    </row>
    <row r="332" spans="1:7" ht="12" customHeight="1">
      <c r="A332" t="s">
        <v>43</v>
      </c>
      <c r="B332" t="s">
        <v>703</v>
      </c>
      <c r="C332" t="s">
        <v>704</v>
      </c>
      <c r="D332" t="s">
        <v>5188</v>
      </c>
      <c r="E332" t="s">
        <v>5189</v>
      </c>
      <c r="F332" t="s">
        <v>4879</v>
      </c>
      <c r="G332" t="s">
        <v>449</v>
      </c>
    </row>
    <row r="333" spans="1:7" ht="12" customHeight="1">
      <c r="A333" t="s">
        <v>43</v>
      </c>
      <c r="B333" t="s">
        <v>703</v>
      </c>
      <c r="C333" t="s">
        <v>704</v>
      </c>
      <c r="D333" t="s">
        <v>705</v>
      </c>
      <c r="E333" t="s">
        <v>706</v>
      </c>
      <c r="F333" t="s">
        <v>4879</v>
      </c>
      <c r="G333" t="s">
        <v>449</v>
      </c>
    </row>
    <row r="334" spans="1:7" ht="12" customHeight="1">
      <c r="A334" t="s">
        <v>43</v>
      </c>
      <c r="B334" t="s">
        <v>703</v>
      </c>
      <c r="C334" t="s">
        <v>704</v>
      </c>
      <c r="D334" t="s">
        <v>703</v>
      </c>
      <c r="E334" t="s">
        <v>704</v>
      </c>
      <c r="F334" t="s">
        <v>4880</v>
      </c>
      <c r="G334" t="s">
        <v>449</v>
      </c>
    </row>
    <row r="335" spans="1:7" ht="12" customHeight="1">
      <c r="A335" t="s">
        <v>43</v>
      </c>
      <c r="B335" t="s">
        <v>703</v>
      </c>
      <c r="C335" t="s">
        <v>704</v>
      </c>
      <c r="D335" t="s">
        <v>1579</v>
      </c>
      <c r="E335" t="s">
        <v>1580</v>
      </c>
      <c r="F335" t="s">
        <v>4879</v>
      </c>
      <c r="G335" t="s">
        <v>449</v>
      </c>
    </row>
    <row r="336" spans="1:7" ht="12" customHeight="1">
      <c r="A336" t="s">
        <v>43</v>
      </c>
      <c r="B336" t="s">
        <v>703</v>
      </c>
      <c r="C336" t="s">
        <v>704</v>
      </c>
      <c r="D336" t="s">
        <v>1524</v>
      </c>
      <c r="E336" t="s">
        <v>1525</v>
      </c>
      <c r="F336" t="s">
        <v>4879</v>
      </c>
      <c r="G336" t="s">
        <v>449</v>
      </c>
    </row>
    <row r="337" spans="1:7" ht="12" customHeight="1">
      <c r="A337" t="s">
        <v>43</v>
      </c>
      <c r="B337" t="s">
        <v>703</v>
      </c>
      <c r="C337" t="s">
        <v>704</v>
      </c>
      <c r="D337" t="s">
        <v>1584</v>
      </c>
      <c r="E337" t="s">
        <v>1585</v>
      </c>
      <c r="F337" t="s">
        <v>4879</v>
      </c>
      <c r="G337" t="s">
        <v>449</v>
      </c>
    </row>
    <row r="338" spans="1:7" ht="12" customHeight="1">
      <c r="A338" t="s">
        <v>43</v>
      </c>
      <c r="B338" t="s">
        <v>669</v>
      </c>
      <c r="C338" t="s">
        <v>670</v>
      </c>
      <c r="D338" t="s">
        <v>1720</v>
      </c>
      <c r="E338" t="s">
        <v>1721</v>
      </c>
      <c r="F338" t="s">
        <v>4879</v>
      </c>
      <c r="G338" t="s">
        <v>449</v>
      </c>
    </row>
    <row r="339" spans="1:7" ht="12" customHeight="1">
      <c r="A339" t="s">
        <v>43</v>
      </c>
      <c r="B339" t="s">
        <v>669</v>
      </c>
      <c r="C339" t="s">
        <v>670</v>
      </c>
      <c r="D339" t="s">
        <v>1728</v>
      </c>
      <c r="E339" t="s">
        <v>1729</v>
      </c>
      <c r="F339" t="s">
        <v>4879</v>
      </c>
      <c r="G339" t="s">
        <v>449</v>
      </c>
    </row>
    <row r="340" spans="1:7" ht="12" customHeight="1">
      <c r="A340" t="s">
        <v>43</v>
      </c>
      <c r="B340" t="s">
        <v>669</v>
      </c>
      <c r="C340" t="s">
        <v>670</v>
      </c>
      <c r="D340" t="s">
        <v>5190</v>
      </c>
      <c r="E340" t="s">
        <v>5191</v>
      </c>
      <c r="F340" t="s">
        <v>4879</v>
      </c>
      <c r="G340" t="s">
        <v>449</v>
      </c>
    </row>
    <row r="341" spans="1:7" ht="12" customHeight="1">
      <c r="A341" t="s">
        <v>43</v>
      </c>
      <c r="B341" t="s">
        <v>669</v>
      </c>
      <c r="C341" t="s">
        <v>670</v>
      </c>
      <c r="D341" t="s">
        <v>1743</v>
      </c>
      <c r="E341" t="s">
        <v>1744</v>
      </c>
      <c r="F341" t="s">
        <v>4879</v>
      </c>
      <c r="G341" t="s">
        <v>449</v>
      </c>
    </row>
    <row r="342" spans="1:7" ht="12" customHeight="1">
      <c r="A342" t="s">
        <v>43</v>
      </c>
      <c r="B342" t="s">
        <v>669</v>
      </c>
      <c r="C342" t="s">
        <v>670</v>
      </c>
      <c r="D342" t="s">
        <v>1811</v>
      </c>
      <c r="E342" t="s">
        <v>1812</v>
      </c>
      <c r="F342" t="s">
        <v>4879</v>
      </c>
      <c r="G342" t="s">
        <v>449</v>
      </c>
    </row>
    <row r="343" spans="1:7" ht="12" customHeight="1">
      <c r="A343" t="s">
        <v>43</v>
      </c>
      <c r="B343" t="s">
        <v>669</v>
      </c>
      <c r="C343" t="s">
        <v>670</v>
      </c>
      <c r="D343" t="s">
        <v>5192</v>
      </c>
      <c r="E343" t="s">
        <v>5193</v>
      </c>
      <c r="F343" t="s">
        <v>4879</v>
      </c>
      <c r="G343" t="s">
        <v>449</v>
      </c>
    </row>
    <row r="344" spans="1:7" ht="12" customHeight="1">
      <c r="A344" t="s">
        <v>43</v>
      </c>
      <c r="B344" t="s">
        <v>669</v>
      </c>
      <c r="C344" t="s">
        <v>670</v>
      </c>
      <c r="D344" t="s">
        <v>5194</v>
      </c>
      <c r="E344" t="s">
        <v>5195</v>
      </c>
      <c r="F344" t="s">
        <v>4879</v>
      </c>
      <c r="G344" t="s">
        <v>449</v>
      </c>
    </row>
    <row r="345" spans="1:7" ht="12" customHeight="1">
      <c r="A345" t="s">
        <v>43</v>
      </c>
      <c r="B345" t="s">
        <v>669</v>
      </c>
      <c r="C345" t="s">
        <v>670</v>
      </c>
      <c r="D345" t="s">
        <v>5196</v>
      </c>
      <c r="E345" t="s">
        <v>5197</v>
      </c>
      <c r="F345" t="s">
        <v>4879</v>
      </c>
      <c r="G345" t="s">
        <v>449</v>
      </c>
    </row>
    <row r="346" spans="1:7" ht="12" customHeight="1">
      <c r="A346" t="s">
        <v>43</v>
      </c>
      <c r="B346" t="s">
        <v>669</v>
      </c>
      <c r="C346" t="s">
        <v>670</v>
      </c>
      <c r="D346" t="s">
        <v>5198</v>
      </c>
      <c r="E346" t="s">
        <v>5199</v>
      </c>
      <c r="F346" t="s">
        <v>4879</v>
      </c>
      <c r="G346" t="s">
        <v>449</v>
      </c>
    </row>
    <row r="347" spans="1:7" ht="12" customHeight="1">
      <c r="A347" t="s">
        <v>43</v>
      </c>
      <c r="B347" t="s">
        <v>669</v>
      </c>
      <c r="C347" t="s">
        <v>670</v>
      </c>
      <c r="D347" t="s">
        <v>5200</v>
      </c>
      <c r="E347" t="s">
        <v>5201</v>
      </c>
      <c r="F347" t="s">
        <v>4879</v>
      </c>
      <c r="G347" t="s">
        <v>449</v>
      </c>
    </row>
    <row r="348" spans="1:7" ht="12" customHeight="1">
      <c r="A348" t="s">
        <v>43</v>
      </c>
      <c r="B348" t="s">
        <v>669</v>
      </c>
      <c r="C348" t="s">
        <v>670</v>
      </c>
      <c r="D348" t="s">
        <v>5202</v>
      </c>
      <c r="E348" t="s">
        <v>5203</v>
      </c>
      <c r="F348" t="s">
        <v>4879</v>
      </c>
      <c r="G348" t="s">
        <v>449</v>
      </c>
    </row>
    <row r="349" spans="1:7" ht="12" customHeight="1">
      <c r="A349" t="s">
        <v>43</v>
      </c>
      <c r="B349" t="s">
        <v>669</v>
      </c>
      <c r="C349" t="s">
        <v>670</v>
      </c>
      <c r="D349" t="s">
        <v>671</v>
      </c>
      <c r="E349" t="s">
        <v>672</v>
      </c>
      <c r="F349" t="s">
        <v>4973</v>
      </c>
      <c r="G349" t="s">
        <v>449</v>
      </c>
    </row>
    <row r="350" spans="1:7" ht="12" customHeight="1">
      <c r="A350" t="s">
        <v>43</v>
      </c>
      <c r="B350" t="s">
        <v>669</v>
      </c>
      <c r="C350" t="s">
        <v>670</v>
      </c>
      <c r="D350" t="s">
        <v>669</v>
      </c>
      <c r="E350" t="s">
        <v>670</v>
      </c>
      <c r="F350" t="s">
        <v>4880</v>
      </c>
      <c r="G350" t="s">
        <v>449</v>
      </c>
    </row>
    <row r="351" spans="1:7" ht="12" customHeight="1">
      <c r="A351" t="s">
        <v>43</v>
      </c>
      <c r="B351" t="s">
        <v>669</v>
      </c>
      <c r="C351" t="s">
        <v>670</v>
      </c>
      <c r="D351" t="s">
        <v>5204</v>
      </c>
      <c r="E351" t="s">
        <v>5205</v>
      </c>
      <c r="F351" t="s">
        <v>4879</v>
      </c>
      <c r="G351" t="s">
        <v>449</v>
      </c>
    </row>
    <row r="352" spans="1:7" ht="12" customHeight="1">
      <c r="A352" t="s">
        <v>43</v>
      </c>
      <c r="B352" t="s">
        <v>669</v>
      </c>
      <c r="C352" t="s">
        <v>670</v>
      </c>
      <c r="D352" t="s">
        <v>2009</v>
      </c>
      <c r="E352" t="s">
        <v>2010</v>
      </c>
      <c r="F352" t="s">
        <v>4879</v>
      </c>
      <c r="G352" t="s">
        <v>449</v>
      </c>
    </row>
    <row r="353" spans="1:7" ht="12" customHeight="1">
      <c r="A353" t="s">
        <v>43</v>
      </c>
      <c r="B353" t="s">
        <v>669</v>
      </c>
      <c r="C353" t="s">
        <v>670</v>
      </c>
      <c r="D353" t="s">
        <v>2014</v>
      </c>
      <c r="E353" t="s">
        <v>2015</v>
      </c>
      <c r="F353" t="s">
        <v>4879</v>
      </c>
      <c r="G353" t="s">
        <v>449</v>
      </c>
    </row>
    <row r="354" spans="1:7" ht="12" customHeight="1">
      <c r="A354" t="s">
        <v>43</v>
      </c>
      <c r="B354" t="s">
        <v>1795</v>
      </c>
      <c r="C354" t="s">
        <v>1796</v>
      </c>
      <c r="D354" t="s">
        <v>1795</v>
      </c>
      <c r="E354" t="s">
        <v>1796</v>
      </c>
      <c r="F354" t="s">
        <v>4982</v>
      </c>
      <c r="G354" t="s">
        <v>449</v>
      </c>
    </row>
    <row r="355" spans="1:7" ht="12" customHeight="1">
      <c r="A355" t="s">
        <v>43</v>
      </c>
      <c r="B355" t="s">
        <v>868</v>
      </c>
      <c r="C355" t="s">
        <v>869</v>
      </c>
      <c r="D355" t="s">
        <v>870</v>
      </c>
      <c r="E355" t="s">
        <v>871</v>
      </c>
      <c r="F355" t="s">
        <v>4883</v>
      </c>
      <c r="G355" t="s">
        <v>449</v>
      </c>
    </row>
    <row r="356" spans="1:7" ht="12" customHeight="1">
      <c r="A356" t="s">
        <v>43</v>
      </c>
      <c r="B356" t="s">
        <v>868</v>
      </c>
      <c r="C356" t="s">
        <v>869</v>
      </c>
      <c r="D356" t="s">
        <v>4731</v>
      </c>
      <c r="E356" t="s">
        <v>4732</v>
      </c>
      <c r="F356" t="s">
        <v>4879</v>
      </c>
      <c r="G356" t="s">
        <v>449</v>
      </c>
    </row>
    <row r="357" spans="1:7" ht="12" customHeight="1">
      <c r="A357" t="s">
        <v>43</v>
      </c>
      <c r="B357" t="s">
        <v>868</v>
      </c>
      <c r="C357" t="s">
        <v>869</v>
      </c>
      <c r="D357" t="s">
        <v>4722</v>
      </c>
      <c r="E357" t="s">
        <v>4723</v>
      </c>
      <c r="F357" t="s">
        <v>4879</v>
      </c>
      <c r="G357" t="s">
        <v>449</v>
      </c>
    </row>
    <row r="358" spans="1:7" ht="12" customHeight="1">
      <c r="A358" t="s">
        <v>43</v>
      </c>
      <c r="B358" t="s">
        <v>868</v>
      </c>
      <c r="C358" t="s">
        <v>869</v>
      </c>
      <c r="D358" t="s">
        <v>5206</v>
      </c>
      <c r="E358" t="s">
        <v>5207</v>
      </c>
      <c r="F358" t="s">
        <v>4879</v>
      </c>
      <c r="G358" t="s">
        <v>449</v>
      </c>
    </row>
    <row r="359" spans="1:7" ht="12" customHeight="1">
      <c r="A359" t="s">
        <v>43</v>
      </c>
      <c r="B359" t="s">
        <v>868</v>
      </c>
      <c r="C359" t="s">
        <v>869</v>
      </c>
      <c r="D359" t="s">
        <v>5208</v>
      </c>
      <c r="E359" t="s">
        <v>5209</v>
      </c>
      <c r="F359" t="s">
        <v>4879</v>
      </c>
      <c r="G359" t="s">
        <v>449</v>
      </c>
    </row>
    <row r="360" spans="1:7" ht="12" customHeight="1">
      <c r="A360" t="s">
        <v>43</v>
      </c>
      <c r="B360" t="s">
        <v>868</v>
      </c>
      <c r="C360" t="s">
        <v>869</v>
      </c>
      <c r="D360" t="s">
        <v>5210</v>
      </c>
      <c r="E360" t="s">
        <v>5211</v>
      </c>
      <c r="F360" t="s">
        <v>4879</v>
      </c>
      <c r="G360" t="s">
        <v>449</v>
      </c>
    </row>
    <row r="361" spans="1:7" ht="12" customHeight="1">
      <c r="A361" t="s">
        <v>43</v>
      </c>
      <c r="B361" t="s">
        <v>868</v>
      </c>
      <c r="C361" t="s">
        <v>869</v>
      </c>
      <c r="D361" t="s">
        <v>1806</v>
      </c>
      <c r="E361" t="s">
        <v>4727</v>
      </c>
      <c r="F361" t="s">
        <v>4879</v>
      </c>
      <c r="G361" t="s">
        <v>449</v>
      </c>
    </row>
    <row r="362" spans="1:7" ht="12" customHeight="1">
      <c r="A362" t="s">
        <v>43</v>
      </c>
      <c r="B362" t="s">
        <v>868</v>
      </c>
      <c r="C362" t="s">
        <v>869</v>
      </c>
      <c r="D362" t="s">
        <v>5212</v>
      </c>
      <c r="E362" t="s">
        <v>5213</v>
      </c>
      <c r="F362" t="s">
        <v>4879</v>
      </c>
      <c r="G362" t="s">
        <v>449</v>
      </c>
    </row>
    <row r="363" spans="1:7" ht="12" customHeight="1">
      <c r="A363" t="s">
        <v>43</v>
      </c>
      <c r="B363" t="s">
        <v>868</v>
      </c>
      <c r="C363" t="s">
        <v>869</v>
      </c>
      <c r="D363" t="s">
        <v>5214</v>
      </c>
      <c r="E363" t="s">
        <v>5215</v>
      </c>
      <c r="F363" t="s">
        <v>4879</v>
      </c>
      <c r="G363" t="s">
        <v>449</v>
      </c>
    </row>
    <row r="364" spans="1:7" ht="12" customHeight="1">
      <c r="A364" t="s">
        <v>43</v>
      </c>
      <c r="B364" t="s">
        <v>868</v>
      </c>
      <c r="C364" t="s">
        <v>869</v>
      </c>
      <c r="D364" t="s">
        <v>5160</v>
      </c>
      <c r="E364" t="s">
        <v>5216</v>
      </c>
      <c r="F364" t="s">
        <v>4879</v>
      </c>
      <c r="G364" t="s">
        <v>449</v>
      </c>
    </row>
    <row r="365" spans="1:7" ht="12" customHeight="1">
      <c r="A365" t="s">
        <v>43</v>
      </c>
      <c r="B365" t="s">
        <v>868</v>
      </c>
      <c r="C365" t="s">
        <v>869</v>
      </c>
      <c r="D365" t="s">
        <v>1421</v>
      </c>
      <c r="E365" t="s">
        <v>1422</v>
      </c>
      <c r="F365" t="s">
        <v>4879</v>
      </c>
      <c r="G365" t="s">
        <v>449</v>
      </c>
    </row>
    <row r="366" spans="1:7" ht="12" customHeight="1">
      <c r="A366" t="s">
        <v>43</v>
      </c>
      <c r="B366" t="s">
        <v>868</v>
      </c>
      <c r="C366" t="s">
        <v>869</v>
      </c>
      <c r="D366" t="s">
        <v>1183</v>
      </c>
      <c r="E366" t="s">
        <v>1184</v>
      </c>
      <c r="F366" t="s">
        <v>4879</v>
      </c>
      <c r="G366" t="s">
        <v>449</v>
      </c>
    </row>
    <row r="367" spans="1:7" ht="12" customHeight="1">
      <c r="A367" t="s">
        <v>43</v>
      </c>
      <c r="B367" t="s">
        <v>868</v>
      </c>
      <c r="C367" t="s">
        <v>869</v>
      </c>
      <c r="D367" t="s">
        <v>4747</v>
      </c>
      <c r="E367" t="s">
        <v>4748</v>
      </c>
      <c r="F367" t="s">
        <v>4879</v>
      </c>
      <c r="G367" t="s">
        <v>449</v>
      </c>
    </row>
    <row r="368" spans="1:7" ht="12" customHeight="1">
      <c r="A368" t="s">
        <v>43</v>
      </c>
      <c r="B368" t="s">
        <v>868</v>
      </c>
      <c r="C368" t="s">
        <v>869</v>
      </c>
      <c r="D368" t="s">
        <v>5217</v>
      </c>
      <c r="E368" t="s">
        <v>5218</v>
      </c>
      <c r="F368" t="s">
        <v>4879</v>
      </c>
      <c r="G368" t="s">
        <v>449</v>
      </c>
    </row>
    <row r="369" spans="1:7" ht="12" customHeight="1">
      <c r="A369" t="s">
        <v>43</v>
      </c>
      <c r="B369" t="s">
        <v>868</v>
      </c>
      <c r="C369" t="s">
        <v>869</v>
      </c>
      <c r="D369" t="s">
        <v>1890</v>
      </c>
      <c r="E369" t="s">
        <v>1891</v>
      </c>
      <c r="F369" t="s">
        <v>4879</v>
      </c>
      <c r="G369" t="s">
        <v>449</v>
      </c>
    </row>
    <row r="370" spans="1:7" ht="12" customHeight="1">
      <c r="A370" t="s">
        <v>43</v>
      </c>
      <c r="B370" t="s">
        <v>868</v>
      </c>
      <c r="C370" t="s">
        <v>869</v>
      </c>
      <c r="D370" t="s">
        <v>3851</v>
      </c>
      <c r="E370" t="s">
        <v>3852</v>
      </c>
      <c r="F370" t="s">
        <v>4879</v>
      </c>
      <c r="G370" t="s">
        <v>449</v>
      </c>
    </row>
    <row r="371" spans="1:7" ht="12" customHeight="1">
      <c r="A371" t="s">
        <v>43</v>
      </c>
      <c r="B371" t="s">
        <v>868</v>
      </c>
      <c r="C371" t="s">
        <v>869</v>
      </c>
      <c r="D371" t="s">
        <v>5219</v>
      </c>
      <c r="E371" t="s">
        <v>5220</v>
      </c>
      <c r="F371" t="s">
        <v>4879</v>
      </c>
      <c r="G371" t="s">
        <v>449</v>
      </c>
    </row>
    <row r="372" spans="1:7" ht="12" customHeight="1">
      <c r="A372" t="s">
        <v>43</v>
      </c>
      <c r="B372" t="s">
        <v>868</v>
      </c>
      <c r="C372" t="s">
        <v>869</v>
      </c>
      <c r="D372" t="s">
        <v>1569</v>
      </c>
      <c r="E372" t="s">
        <v>5221</v>
      </c>
      <c r="F372" t="s">
        <v>4879</v>
      </c>
      <c r="G372" t="s">
        <v>449</v>
      </c>
    </row>
    <row r="373" spans="1:7" ht="12" customHeight="1">
      <c r="A373" t="s">
        <v>43</v>
      </c>
      <c r="B373" t="s">
        <v>868</v>
      </c>
      <c r="C373" t="s">
        <v>869</v>
      </c>
      <c r="D373" t="s">
        <v>1627</v>
      </c>
      <c r="E373" t="s">
        <v>5222</v>
      </c>
      <c r="F373" t="s">
        <v>4879</v>
      </c>
      <c r="G373" t="s">
        <v>449</v>
      </c>
    </row>
    <row r="374" spans="1:7" ht="12" customHeight="1">
      <c r="A374" t="s">
        <v>43</v>
      </c>
      <c r="B374" t="s">
        <v>868</v>
      </c>
      <c r="C374" t="s">
        <v>869</v>
      </c>
      <c r="D374" t="s">
        <v>4699</v>
      </c>
      <c r="E374" t="s">
        <v>4700</v>
      </c>
      <c r="F374" t="s">
        <v>4879</v>
      </c>
      <c r="G374" t="s">
        <v>449</v>
      </c>
    </row>
    <row r="375" spans="1:7" ht="12" customHeight="1">
      <c r="A375" t="s">
        <v>43</v>
      </c>
      <c r="B375" t="s">
        <v>868</v>
      </c>
      <c r="C375" t="s">
        <v>869</v>
      </c>
      <c r="D375" t="s">
        <v>868</v>
      </c>
      <c r="E375" t="s">
        <v>869</v>
      </c>
      <c r="F375" t="s">
        <v>4880</v>
      </c>
      <c r="G375" t="s">
        <v>449</v>
      </c>
    </row>
    <row r="376" spans="1:7" ht="12" customHeight="1">
      <c r="A376" t="s">
        <v>43</v>
      </c>
      <c r="B376" t="s">
        <v>868</v>
      </c>
      <c r="C376" t="s">
        <v>869</v>
      </c>
      <c r="D376" t="s">
        <v>5223</v>
      </c>
      <c r="E376" t="s">
        <v>5224</v>
      </c>
      <c r="F376" t="s">
        <v>4879</v>
      </c>
      <c r="G376" t="s">
        <v>449</v>
      </c>
    </row>
    <row r="377" spans="1:7" ht="12" customHeight="1">
      <c r="A377" t="s">
        <v>43</v>
      </c>
      <c r="B377" t="s">
        <v>868</v>
      </c>
      <c r="C377" t="s">
        <v>869</v>
      </c>
      <c r="D377" t="s">
        <v>5225</v>
      </c>
      <c r="E377" t="s">
        <v>5226</v>
      </c>
      <c r="F377" t="s">
        <v>4879</v>
      </c>
      <c r="G377" t="s">
        <v>449</v>
      </c>
    </row>
    <row r="378" spans="1:7" ht="12" customHeight="1">
      <c r="A378" t="s">
        <v>43</v>
      </c>
      <c r="B378" t="s">
        <v>484</v>
      </c>
      <c r="C378" t="s">
        <v>485</v>
      </c>
      <c r="D378" t="s">
        <v>807</v>
      </c>
      <c r="E378" t="s">
        <v>808</v>
      </c>
      <c r="F378" t="s">
        <v>4879</v>
      </c>
      <c r="G378" t="s">
        <v>449</v>
      </c>
    </row>
    <row r="379" spans="1:7" ht="12" customHeight="1">
      <c r="A379" t="s">
        <v>43</v>
      </c>
      <c r="B379" t="s">
        <v>484</v>
      </c>
      <c r="C379" t="s">
        <v>485</v>
      </c>
      <c r="D379" t="s">
        <v>5227</v>
      </c>
      <c r="E379" t="s">
        <v>5228</v>
      </c>
      <c r="F379" t="s">
        <v>4879</v>
      </c>
      <c r="G379" t="s">
        <v>449</v>
      </c>
    </row>
    <row r="380" spans="1:7" ht="12" customHeight="1">
      <c r="A380" t="s">
        <v>43</v>
      </c>
      <c r="B380" t="s">
        <v>484</v>
      </c>
      <c r="C380" t="s">
        <v>485</v>
      </c>
      <c r="D380" t="s">
        <v>5229</v>
      </c>
      <c r="E380" t="s">
        <v>5230</v>
      </c>
      <c r="F380" t="s">
        <v>4879</v>
      </c>
      <c r="G380" t="s">
        <v>449</v>
      </c>
    </row>
    <row r="381" spans="1:7" ht="12" customHeight="1">
      <c r="A381" t="s">
        <v>43</v>
      </c>
      <c r="B381" t="s">
        <v>484</v>
      </c>
      <c r="C381" t="s">
        <v>485</v>
      </c>
      <c r="D381" t="s">
        <v>891</v>
      </c>
      <c r="E381" t="s">
        <v>892</v>
      </c>
      <c r="F381" t="s">
        <v>4883</v>
      </c>
      <c r="G381" t="s">
        <v>449</v>
      </c>
    </row>
    <row r="382" spans="1:7" ht="12" customHeight="1">
      <c r="A382" t="s">
        <v>43</v>
      </c>
      <c r="B382" t="s">
        <v>484</v>
      </c>
      <c r="C382" t="s">
        <v>485</v>
      </c>
      <c r="D382" t="s">
        <v>5231</v>
      </c>
      <c r="E382" t="s">
        <v>5232</v>
      </c>
      <c r="F382" t="s">
        <v>4879</v>
      </c>
      <c r="G382" t="s">
        <v>449</v>
      </c>
    </row>
    <row r="383" spans="1:7" ht="12" customHeight="1">
      <c r="A383" t="s">
        <v>43</v>
      </c>
      <c r="B383" t="s">
        <v>484</v>
      </c>
      <c r="C383" t="s">
        <v>485</v>
      </c>
      <c r="D383" t="s">
        <v>5233</v>
      </c>
      <c r="E383" t="s">
        <v>5234</v>
      </c>
      <c r="F383" t="s">
        <v>4879</v>
      </c>
      <c r="G383" t="s">
        <v>449</v>
      </c>
    </row>
    <row r="384" spans="1:7" ht="12" customHeight="1">
      <c r="A384" t="s">
        <v>43</v>
      </c>
      <c r="B384" t="s">
        <v>484</v>
      </c>
      <c r="C384" t="s">
        <v>485</v>
      </c>
      <c r="D384" t="s">
        <v>5235</v>
      </c>
      <c r="E384" t="s">
        <v>5236</v>
      </c>
      <c r="F384" t="s">
        <v>4879</v>
      </c>
      <c r="G384" t="s">
        <v>449</v>
      </c>
    </row>
    <row r="385" spans="1:7" ht="12" customHeight="1">
      <c r="A385" t="s">
        <v>43</v>
      </c>
      <c r="B385" t="s">
        <v>484</v>
      </c>
      <c r="C385" t="s">
        <v>485</v>
      </c>
      <c r="D385" t="s">
        <v>5237</v>
      </c>
      <c r="E385" t="s">
        <v>5238</v>
      </c>
      <c r="F385" t="s">
        <v>4879</v>
      </c>
      <c r="G385" t="s">
        <v>449</v>
      </c>
    </row>
    <row r="386" spans="1:7" ht="12" customHeight="1">
      <c r="A386" t="s">
        <v>43</v>
      </c>
      <c r="B386" t="s">
        <v>484</v>
      </c>
      <c r="C386" t="s">
        <v>485</v>
      </c>
      <c r="D386" t="s">
        <v>1151</v>
      </c>
      <c r="E386" t="s">
        <v>1152</v>
      </c>
      <c r="F386" t="s">
        <v>4879</v>
      </c>
      <c r="G386" t="s">
        <v>449</v>
      </c>
    </row>
    <row r="387" spans="1:7" ht="12" customHeight="1">
      <c r="A387" t="s">
        <v>43</v>
      </c>
      <c r="B387" t="s">
        <v>484</v>
      </c>
      <c r="C387" t="s">
        <v>485</v>
      </c>
      <c r="D387" t="s">
        <v>5239</v>
      </c>
      <c r="E387" t="s">
        <v>5240</v>
      </c>
      <c r="F387" t="s">
        <v>4879</v>
      </c>
      <c r="G387" t="s">
        <v>449</v>
      </c>
    </row>
    <row r="388" spans="1:7" ht="12" customHeight="1">
      <c r="A388" t="s">
        <v>43</v>
      </c>
      <c r="B388" t="s">
        <v>484</v>
      </c>
      <c r="C388" t="s">
        <v>485</v>
      </c>
      <c r="D388" t="s">
        <v>5241</v>
      </c>
      <c r="E388" t="s">
        <v>5242</v>
      </c>
      <c r="F388" t="s">
        <v>4879</v>
      </c>
      <c r="G388" t="s">
        <v>449</v>
      </c>
    </row>
    <row r="389" spans="1:7" ht="12" customHeight="1">
      <c r="A389" t="s">
        <v>43</v>
      </c>
      <c r="B389" t="s">
        <v>484</v>
      </c>
      <c r="C389" t="s">
        <v>485</v>
      </c>
      <c r="D389" t="s">
        <v>5243</v>
      </c>
      <c r="E389" t="s">
        <v>5244</v>
      </c>
      <c r="F389" t="s">
        <v>4879</v>
      </c>
      <c r="G389" t="s">
        <v>449</v>
      </c>
    </row>
    <row r="390" spans="1:7" ht="12" customHeight="1">
      <c r="A390" t="s">
        <v>43</v>
      </c>
      <c r="B390" t="s">
        <v>484</v>
      </c>
      <c r="C390" t="s">
        <v>485</v>
      </c>
      <c r="D390" t="s">
        <v>5245</v>
      </c>
      <c r="E390" t="s">
        <v>5246</v>
      </c>
      <c r="F390" t="s">
        <v>4879</v>
      </c>
      <c r="G390" t="s">
        <v>449</v>
      </c>
    </row>
    <row r="391" spans="1:7" ht="12" customHeight="1">
      <c r="A391" t="s">
        <v>43</v>
      </c>
      <c r="B391" t="s">
        <v>484</v>
      </c>
      <c r="C391" t="s">
        <v>485</v>
      </c>
      <c r="D391" t="s">
        <v>585</v>
      </c>
      <c r="E391" t="s">
        <v>586</v>
      </c>
      <c r="F391" t="s">
        <v>4879</v>
      </c>
      <c r="G391" t="s">
        <v>449</v>
      </c>
    </row>
    <row r="392" spans="1:7" ht="12" customHeight="1">
      <c r="A392" t="s">
        <v>43</v>
      </c>
      <c r="B392" t="s">
        <v>484</v>
      </c>
      <c r="C392" t="s">
        <v>485</v>
      </c>
      <c r="D392" t="s">
        <v>5247</v>
      </c>
      <c r="E392" t="s">
        <v>5248</v>
      </c>
      <c r="F392" t="s">
        <v>4879</v>
      </c>
      <c r="G392" t="s">
        <v>449</v>
      </c>
    </row>
    <row r="393" spans="1:7" ht="12" customHeight="1">
      <c r="A393" t="s">
        <v>43</v>
      </c>
      <c r="B393" t="s">
        <v>484</v>
      </c>
      <c r="C393" t="s">
        <v>485</v>
      </c>
      <c r="D393" t="s">
        <v>486</v>
      </c>
      <c r="E393" t="s">
        <v>487</v>
      </c>
      <c r="F393" t="s">
        <v>4973</v>
      </c>
      <c r="G393" t="s">
        <v>449</v>
      </c>
    </row>
    <row r="394" spans="1:7" ht="12" customHeight="1">
      <c r="A394" t="s">
        <v>43</v>
      </c>
      <c r="B394" t="s">
        <v>484</v>
      </c>
      <c r="C394" t="s">
        <v>485</v>
      </c>
      <c r="D394" t="s">
        <v>5249</v>
      </c>
      <c r="E394" t="s">
        <v>5250</v>
      </c>
      <c r="F394" t="s">
        <v>4879</v>
      </c>
      <c r="G394" t="s">
        <v>449</v>
      </c>
    </row>
    <row r="395" spans="1:7" ht="12" customHeight="1">
      <c r="A395" t="s">
        <v>43</v>
      </c>
      <c r="B395" t="s">
        <v>484</v>
      </c>
      <c r="C395" t="s">
        <v>485</v>
      </c>
      <c r="D395" t="s">
        <v>5251</v>
      </c>
      <c r="E395" t="s">
        <v>5252</v>
      </c>
      <c r="F395" t="s">
        <v>4879</v>
      </c>
      <c r="G395" t="s">
        <v>449</v>
      </c>
    </row>
    <row r="396" spans="1:7" ht="12" customHeight="1">
      <c r="A396" t="s">
        <v>43</v>
      </c>
      <c r="B396" t="s">
        <v>484</v>
      </c>
      <c r="C396" t="s">
        <v>485</v>
      </c>
      <c r="D396" t="s">
        <v>5253</v>
      </c>
      <c r="E396" t="s">
        <v>5254</v>
      </c>
      <c r="F396" t="s">
        <v>4879</v>
      </c>
      <c r="G396" t="s">
        <v>449</v>
      </c>
    </row>
    <row r="397" spans="1:7" ht="12" customHeight="1">
      <c r="A397" t="s">
        <v>43</v>
      </c>
      <c r="B397" t="s">
        <v>484</v>
      </c>
      <c r="C397" t="s">
        <v>485</v>
      </c>
      <c r="D397" t="s">
        <v>484</v>
      </c>
      <c r="E397" t="s">
        <v>485</v>
      </c>
      <c r="F397" t="s">
        <v>4880</v>
      </c>
      <c r="G397" t="s">
        <v>449</v>
      </c>
    </row>
    <row r="398" spans="1:7" ht="12" customHeight="1">
      <c r="A398" t="s">
        <v>43</v>
      </c>
      <c r="B398" t="s">
        <v>484</v>
      </c>
      <c r="C398" t="s">
        <v>485</v>
      </c>
      <c r="D398" t="s">
        <v>5255</v>
      </c>
      <c r="E398" t="s">
        <v>5256</v>
      </c>
      <c r="F398" t="s">
        <v>4879</v>
      </c>
      <c r="G398" t="s">
        <v>449</v>
      </c>
    </row>
    <row r="399" spans="1:7" ht="12" customHeight="1">
      <c r="A399" t="s">
        <v>43</v>
      </c>
      <c r="B399" t="s">
        <v>484</v>
      </c>
      <c r="C399" t="s">
        <v>485</v>
      </c>
      <c r="D399" t="s">
        <v>5257</v>
      </c>
      <c r="E399" t="s">
        <v>5258</v>
      </c>
      <c r="F399" t="s">
        <v>4879</v>
      </c>
      <c r="G399" t="s">
        <v>449</v>
      </c>
    </row>
    <row r="400" spans="1:7" ht="12" customHeight="1">
      <c r="A400" t="s">
        <v>43</v>
      </c>
      <c r="B400" t="s">
        <v>484</v>
      </c>
      <c r="C400" t="s">
        <v>485</v>
      </c>
      <c r="D400" t="s">
        <v>5259</v>
      </c>
      <c r="E400" t="s">
        <v>5260</v>
      </c>
      <c r="F400" t="s">
        <v>4879</v>
      </c>
      <c r="G400" t="s">
        <v>449</v>
      </c>
    </row>
    <row r="401" spans="1:7" ht="12" customHeight="1">
      <c r="A401" t="s">
        <v>43</v>
      </c>
      <c r="B401" t="s">
        <v>594</v>
      </c>
      <c r="C401" t="s">
        <v>595</v>
      </c>
      <c r="D401" t="s">
        <v>1540</v>
      </c>
      <c r="E401" t="s">
        <v>1541</v>
      </c>
      <c r="F401" t="s">
        <v>4879</v>
      </c>
      <c r="G401" t="s">
        <v>449</v>
      </c>
    </row>
    <row r="402" spans="1:7" ht="12" customHeight="1">
      <c r="A402" t="s">
        <v>43</v>
      </c>
      <c r="B402" t="s">
        <v>594</v>
      </c>
      <c r="C402" t="s">
        <v>595</v>
      </c>
      <c r="D402" t="s">
        <v>1592</v>
      </c>
      <c r="E402" t="s">
        <v>1593</v>
      </c>
      <c r="F402" t="s">
        <v>4879</v>
      </c>
      <c r="G402" t="s">
        <v>449</v>
      </c>
    </row>
    <row r="403" spans="1:7" ht="12" customHeight="1">
      <c r="A403" t="s">
        <v>43</v>
      </c>
      <c r="B403" t="s">
        <v>594</v>
      </c>
      <c r="C403" t="s">
        <v>595</v>
      </c>
      <c r="D403" t="s">
        <v>1597</v>
      </c>
      <c r="E403" t="s">
        <v>1598</v>
      </c>
      <c r="F403" t="s">
        <v>4879</v>
      </c>
      <c r="G403" t="s">
        <v>449</v>
      </c>
    </row>
    <row r="404" spans="1:7" ht="12" customHeight="1">
      <c r="A404" t="s">
        <v>43</v>
      </c>
      <c r="B404" t="s">
        <v>594</v>
      </c>
      <c r="C404" t="s">
        <v>595</v>
      </c>
      <c r="D404" t="s">
        <v>1602</v>
      </c>
      <c r="E404" t="s">
        <v>1603</v>
      </c>
      <c r="F404" t="s">
        <v>4879</v>
      </c>
      <c r="G404" t="s">
        <v>449</v>
      </c>
    </row>
    <row r="405" spans="1:7" ht="12" customHeight="1">
      <c r="A405" t="s">
        <v>43</v>
      </c>
      <c r="B405" t="s">
        <v>594</v>
      </c>
      <c r="C405" t="s">
        <v>595</v>
      </c>
      <c r="D405" t="s">
        <v>1835</v>
      </c>
      <c r="E405" t="s">
        <v>1836</v>
      </c>
      <c r="F405" t="s">
        <v>4879</v>
      </c>
      <c r="G405" t="s">
        <v>449</v>
      </c>
    </row>
    <row r="406" spans="1:7" ht="12" customHeight="1">
      <c r="A406" t="s">
        <v>43</v>
      </c>
      <c r="B406" t="s">
        <v>594</v>
      </c>
      <c r="C406" t="s">
        <v>595</v>
      </c>
      <c r="D406" t="s">
        <v>1895</v>
      </c>
      <c r="E406" t="s">
        <v>1896</v>
      </c>
      <c r="F406" t="s">
        <v>4879</v>
      </c>
      <c r="G406" t="s">
        <v>449</v>
      </c>
    </row>
    <row r="407" spans="1:7" ht="12" customHeight="1">
      <c r="A407" t="s">
        <v>43</v>
      </c>
      <c r="B407" t="s">
        <v>594</v>
      </c>
      <c r="C407" t="s">
        <v>595</v>
      </c>
      <c r="D407" t="s">
        <v>1607</v>
      </c>
      <c r="E407" t="s">
        <v>1608</v>
      </c>
      <c r="F407" t="s">
        <v>4879</v>
      </c>
      <c r="G407" t="s">
        <v>449</v>
      </c>
    </row>
    <row r="408" spans="1:7" ht="12" customHeight="1">
      <c r="A408" t="s">
        <v>43</v>
      </c>
      <c r="B408" t="s">
        <v>594</v>
      </c>
      <c r="C408" t="s">
        <v>595</v>
      </c>
      <c r="D408" t="s">
        <v>1642</v>
      </c>
      <c r="E408" t="s">
        <v>1643</v>
      </c>
      <c r="F408" t="s">
        <v>4879</v>
      </c>
      <c r="G408" t="s">
        <v>449</v>
      </c>
    </row>
    <row r="409" spans="1:7" ht="12" customHeight="1">
      <c r="A409" t="s">
        <v>43</v>
      </c>
      <c r="B409" t="s">
        <v>594</v>
      </c>
      <c r="C409" t="s">
        <v>595</v>
      </c>
      <c r="D409" t="s">
        <v>1612</v>
      </c>
      <c r="E409" t="s">
        <v>1613</v>
      </c>
      <c r="F409" t="s">
        <v>4879</v>
      </c>
      <c r="G409" t="s">
        <v>449</v>
      </c>
    </row>
    <row r="410" spans="1:7" ht="12" customHeight="1">
      <c r="A410" t="s">
        <v>43</v>
      </c>
      <c r="B410" t="s">
        <v>594</v>
      </c>
      <c r="C410" t="s">
        <v>595</v>
      </c>
      <c r="D410" t="s">
        <v>1617</v>
      </c>
      <c r="E410" t="s">
        <v>1618</v>
      </c>
      <c r="F410" t="s">
        <v>4879</v>
      </c>
      <c r="G410" t="s">
        <v>449</v>
      </c>
    </row>
    <row r="411" spans="1:7" ht="12" customHeight="1">
      <c r="A411" t="s">
        <v>43</v>
      </c>
      <c r="B411" t="s">
        <v>594</v>
      </c>
      <c r="C411" t="s">
        <v>595</v>
      </c>
      <c r="D411" t="s">
        <v>1622</v>
      </c>
      <c r="E411" t="s">
        <v>1623</v>
      </c>
      <c r="F411" t="s">
        <v>4879</v>
      </c>
      <c r="G411" t="s">
        <v>449</v>
      </c>
    </row>
    <row r="412" spans="1:7" ht="12" customHeight="1">
      <c r="A412" t="s">
        <v>43</v>
      </c>
      <c r="B412" t="s">
        <v>594</v>
      </c>
      <c r="C412" t="s">
        <v>595</v>
      </c>
      <c r="D412" t="s">
        <v>1627</v>
      </c>
      <c r="E412" t="s">
        <v>1628</v>
      </c>
      <c r="F412" t="s">
        <v>4879</v>
      </c>
      <c r="G412" t="s">
        <v>449</v>
      </c>
    </row>
    <row r="413" spans="1:7" ht="12" customHeight="1">
      <c r="A413" t="s">
        <v>43</v>
      </c>
      <c r="B413" t="s">
        <v>594</v>
      </c>
      <c r="C413" t="s">
        <v>595</v>
      </c>
      <c r="D413" t="s">
        <v>1632</v>
      </c>
      <c r="E413" t="s">
        <v>1633</v>
      </c>
      <c r="F413" t="s">
        <v>4879</v>
      </c>
      <c r="G413" t="s">
        <v>449</v>
      </c>
    </row>
    <row r="414" spans="1:7" ht="12" customHeight="1">
      <c r="A414" t="s">
        <v>43</v>
      </c>
      <c r="B414" t="s">
        <v>594</v>
      </c>
      <c r="C414" t="s">
        <v>595</v>
      </c>
      <c r="D414" t="s">
        <v>1936</v>
      </c>
      <c r="E414" t="s">
        <v>1937</v>
      </c>
      <c r="F414" t="s">
        <v>4879</v>
      </c>
      <c r="G414" t="s">
        <v>449</v>
      </c>
    </row>
    <row r="415" spans="1:7" ht="12" customHeight="1">
      <c r="A415" t="s">
        <v>43</v>
      </c>
      <c r="B415" t="s">
        <v>594</v>
      </c>
      <c r="C415" t="s">
        <v>595</v>
      </c>
      <c r="D415" t="s">
        <v>594</v>
      </c>
      <c r="E415" t="s">
        <v>595</v>
      </c>
      <c r="F415" t="s">
        <v>4880</v>
      </c>
      <c r="G415" t="s">
        <v>449</v>
      </c>
    </row>
    <row r="416" spans="1:7" ht="12" customHeight="1">
      <c r="A416" t="s">
        <v>43</v>
      </c>
      <c r="B416" t="s">
        <v>594</v>
      </c>
      <c r="C416" t="s">
        <v>595</v>
      </c>
      <c r="D416" t="s">
        <v>596</v>
      </c>
      <c r="E416" t="s">
        <v>597</v>
      </c>
      <c r="F416" t="s">
        <v>4879</v>
      </c>
      <c r="G416" t="s">
        <v>449</v>
      </c>
    </row>
    <row r="417" spans="1:7" ht="12" customHeight="1">
      <c r="A417" t="s">
        <v>43</v>
      </c>
      <c r="B417" t="s">
        <v>594</v>
      </c>
      <c r="C417" t="s">
        <v>595</v>
      </c>
      <c r="D417" t="s">
        <v>1637</v>
      </c>
      <c r="E417" t="s">
        <v>1638</v>
      </c>
      <c r="F417" t="s">
        <v>4879</v>
      </c>
      <c r="G417" t="s">
        <v>449</v>
      </c>
    </row>
    <row r="418" spans="1:7" ht="12" customHeight="1">
      <c r="A418" t="s">
        <v>43</v>
      </c>
      <c r="B418" t="s">
        <v>1075</v>
      </c>
      <c r="C418" t="s">
        <v>1076</v>
      </c>
      <c r="D418" t="s">
        <v>510</v>
      </c>
      <c r="E418" t="s">
        <v>5261</v>
      </c>
      <c r="F418" t="s">
        <v>4879</v>
      </c>
      <c r="G418" t="s">
        <v>449</v>
      </c>
    </row>
    <row r="419" spans="1:7" ht="12" customHeight="1">
      <c r="A419" t="s">
        <v>43</v>
      </c>
      <c r="B419" t="s">
        <v>1075</v>
      </c>
      <c r="C419" t="s">
        <v>1076</v>
      </c>
      <c r="D419" t="s">
        <v>1140</v>
      </c>
      <c r="E419" t="s">
        <v>1141</v>
      </c>
      <c r="F419" t="s">
        <v>4879</v>
      </c>
      <c r="G419" t="s">
        <v>449</v>
      </c>
    </row>
    <row r="420" spans="1:7" ht="12" customHeight="1">
      <c r="A420" t="s">
        <v>43</v>
      </c>
      <c r="B420" t="s">
        <v>1075</v>
      </c>
      <c r="C420" t="s">
        <v>1076</v>
      </c>
      <c r="D420" t="s">
        <v>5262</v>
      </c>
      <c r="E420" t="s">
        <v>5263</v>
      </c>
      <c r="F420" t="s">
        <v>4879</v>
      </c>
      <c r="G420" t="s">
        <v>449</v>
      </c>
    </row>
    <row r="421" spans="1:7" ht="12" customHeight="1">
      <c r="A421" t="s">
        <v>43</v>
      </c>
      <c r="B421" t="s">
        <v>1075</v>
      </c>
      <c r="C421" t="s">
        <v>1076</v>
      </c>
      <c r="D421" t="s">
        <v>5264</v>
      </c>
      <c r="E421" t="s">
        <v>5265</v>
      </c>
      <c r="F421" t="s">
        <v>4879</v>
      </c>
      <c r="G421" t="s">
        <v>449</v>
      </c>
    </row>
    <row r="422" spans="1:7" ht="12" customHeight="1">
      <c r="A422" t="s">
        <v>43</v>
      </c>
      <c r="B422" t="s">
        <v>1075</v>
      </c>
      <c r="C422" t="s">
        <v>1076</v>
      </c>
      <c r="D422" t="s">
        <v>5266</v>
      </c>
      <c r="E422" t="s">
        <v>5267</v>
      </c>
      <c r="F422" t="s">
        <v>4879</v>
      </c>
      <c r="G422" t="s">
        <v>449</v>
      </c>
    </row>
    <row r="423" spans="1:7" ht="12" customHeight="1">
      <c r="A423" t="s">
        <v>43</v>
      </c>
      <c r="B423" t="s">
        <v>1075</v>
      </c>
      <c r="C423" t="s">
        <v>1076</v>
      </c>
      <c r="D423" t="s">
        <v>5268</v>
      </c>
      <c r="E423" t="s">
        <v>5269</v>
      </c>
      <c r="F423" t="s">
        <v>4879</v>
      </c>
      <c r="G423" t="s">
        <v>449</v>
      </c>
    </row>
    <row r="424" spans="1:7" ht="12" customHeight="1">
      <c r="A424" t="s">
        <v>43</v>
      </c>
      <c r="B424" t="s">
        <v>1075</v>
      </c>
      <c r="C424" t="s">
        <v>1076</v>
      </c>
      <c r="D424" t="s">
        <v>5270</v>
      </c>
      <c r="E424" t="s">
        <v>5271</v>
      </c>
      <c r="F424" t="s">
        <v>4879</v>
      </c>
      <c r="G424" t="s">
        <v>449</v>
      </c>
    </row>
    <row r="425" spans="1:7" ht="12" customHeight="1">
      <c r="A425" t="s">
        <v>43</v>
      </c>
      <c r="B425" t="s">
        <v>1075</v>
      </c>
      <c r="C425" t="s">
        <v>1076</v>
      </c>
      <c r="D425" t="s">
        <v>5272</v>
      </c>
      <c r="E425" t="s">
        <v>5273</v>
      </c>
      <c r="F425" t="s">
        <v>4879</v>
      </c>
      <c r="G425" t="s">
        <v>449</v>
      </c>
    </row>
    <row r="426" spans="1:7" ht="12" customHeight="1">
      <c r="A426" t="s">
        <v>43</v>
      </c>
      <c r="B426" t="s">
        <v>1075</v>
      </c>
      <c r="C426" t="s">
        <v>1076</v>
      </c>
      <c r="D426" t="s">
        <v>5274</v>
      </c>
      <c r="E426" t="s">
        <v>5275</v>
      </c>
      <c r="F426" t="s">
        <v>4879</v>
      </c>
      <c r="G426" t="s">
        <v>449</v>
      </c>
    </row>
    <row r="427" spans="1:7" ht="12" customHeight="1">
      <c r="A427" t="s">
        <v>43</v>
      </c>
      <c r="B427" t="s">
        <v>1075</v>
      </c>
      <c r="C427" t="s">
        <v>1076</v>
      </c>
      <c r="D427" t="s">
        <v>1075</v>
      </c>
      <c r="E427" t="s">
        <v>1076</v>
      </c>
      <c r="F427" t="s">
        <v>4880</v>
      </c>
      <c r="G427" t="s">
        <v>449</v>
      </c>
    </row>
    <row r="428" spans="1:7" ht="12" customHeight="1">
      <c r="A428" t="s">
        <v>43</v>
      </c>
      <c r="B428" t="s">
        <v>1075</v>
      </c>
      <c r="C428" t="s">
        <v>1076</v>
      </c>
      <c r="D428" t="s">
        <v>1077</v>
      </c>
      <c r="E428" t="s">
        <v>1078</v>
      </c>
      <c r="F428" t="s">
        <v>4879</v>
      </c>
      <c r="G428" t="s">
        <v>449</v>
      </c>
    </row>
    <row r="429" spans="1:7" ht="12" customHeight="1">
      <c r="A429" t="s">
        <v>43</v>
      </c>
      <c r="B429" t="s">
        <v>1075</v>
      </c>
      <c r="C429" t="s">
        <v>1076</v>
      </c>
      <c r="D429" t="s">
        <v>2027</v>
      </c>
      <c r="E429" t="s">
        <v>2028</v>
      </c>
      <c r="F429" t="s">
        <v>4879</v>
      </c>
      <c r="G429" t="s">
        <v>449</v>
      </c>
    </row>
    <row r="430" spans="1:7" ht="12" customHeight="1">
      <c r="A430" t="s">
        <v>43</v>
      </c>
      <c r="B430" t="s">
        <v>1075</v>
      </c>
      <c r="C430" t="s">
        <v>1076</v>
      </c>
      <c r="D430" t="s">
        <v>5276</v>
      </c>
      <c r="E430" t="s">
        <v>5277</v>
      </c>
      <c r="F430" t="s">
        <v>4879</v>
      </c>
      <c r="G430" t="s">
        <v>449</v>
      </c>
    </row>
    <row r="431" spans="1:7" ht="12" customHeight="1">
      <c r="A431" t="s">
        <v>43</v>
      </c>
      <c r="B431" t="s">
        <v>1075</v>
      </c>
      <c r="C431" t="s">
        <v>1076</v>
      </c>
      <c r="D431" t="s">
        <v>5278</v>
      </c>
      <c r="E431" t="s">
        <v>5279</v>
      </c>
      <c r="F431" t="s">
        <v>4879</v>
      </c>
      <c r="G431" t="s">
        <v>449</v>
      </c>
    </row>
    <row r="432" spans="1:7" ht="12" customHeight="1">
      <c r="A432" t="s">
        <v>43</v>
      </c>
      <c r="B432" t="s">
        <v>766</v>
      </c>
      <c r="C432" t="s">
        <v>767</v>
      </c>
      <c r="D432" t="s">
        <v>1449</v>
      </c>
      <c r="E432" t="s">
        <v>1450</v>
      </c>
      <c r="F432" t="s">
        <v>4879</v>
      </c>
      <c r="G432" t="s">
        <v>449</v>
      </c>
    </row>
    <row r="433" spans="1:7" ht="12" customHeight="1">
      <c r="A433" t="s">
        <v>43</v>
      </c>
      <c r="B433" t="s">
        <v>766</v>
      </c>
      <c r="C433" t="s">
        <v>767</v>
      </c>
      <c r="D433" t="s">
        <v>1816</v>
      </c>
      <c r="E433" t="s">
        <v>1817</v>
      </c>
      <c r="F433" t="s">
        <v>4879</v>
      </c>
      <c r="G433" t="s">
        <v>449</v>
      </c>
    </row>
    <row r="434" spans="1:7" ht="12" customHeight="1">
      <c r="A434" t="s">
        <v>43</v>
      </c>
      <c r="B434" t="s">
        <v>766</v>
      </c>
      <c r="C434" t="s">
        <v>767</v>
      </c>
      <c r="D434" t="s">
        <v>1658</v>
      </c>
      <c r="E434" t="s">
        <v>1659</v>
      </c>
      <c r="F434" t="s">
        <v>4879</v>
      </c>
      <c r="G434" t="s">
        <v>449</v>
      </c>
    </row>
    <row r="435" spans="1:7" ht="12" customHeight="1">
      <c r="A435" t="s">
        <v>43</v>
      </c>
      <c r="B435" t="s">
        <v>766</v>
      </c>
      <c r="C435" t="s">
        <v>767</v>
      </c>
      <c r="D435" t="s">
        <v>1674</v>
      </c>
      <c r="E435" t="s">
        <v>1675</v>
      </c>
      <c r="F435" t="s">
        <v>4879</v>
      </c>
      <c r="G435" t="s">
        <v>449</v>
      </c>
    </row>
    <row r="436" spans="1:7" ht="12" customHeight="1">
      <c r="A436" t="s">
        <v>43</v>
      </c>
      <c r="B436" t="s">
        <v>766</v>
      </c>
      <c r="C436" t="s">
        <v>767</v>
      </c>
      <c r="D436" t="s">
        <v>1650</v>
      </c>
      <c r="E436" t="s">
        <v>1651</v>
      </c>
      <c r="F436" t="s">
        <v>4879</v>
      </c>
      <c r="G436" t="s">
        <v>449</v>
      </c>
    </row>
    <row r="437" spans="1:7" ht="12" customHeight="1">
      <c r="A437" t="s">
        <v>43</v>
      </c>
      <c r="B437" t="s">
        <v>766</v>
      </c>
      <c r="C437" t="s">
        <v>767</v>
      </c>
      <c r="D437" t="s">
        <v>1906</v>
      </c>
      <c r="E437" t="s">
        <v>1907</v>
      </c>
      <c r="F437" t="s">
        <v>4879</v>
      </c>
      <c r="G437" t="s">
        <v>449</v>
      </c>
    </row>
    <row r="438" spans="1:7" ht="12" customHeight="1">
      <c r="A438" t="s">
        <v>43</v>
      </c>
      <c r="B438" t="s">
        <v>766</v>
      </c>
      <c r="C438" t="s">
        <v>767</v>
      </c>
      <c r="D438" t="s">
        <v>5280</v>
      </c>
      <c r="E438" t="s">
        <v>5281</v>
      </c>
      <c r="F438" t="s">
        <v>4879</v>
      </c>
      <c r="G438" t="s">
        <v>449</v>
      </c>
    </row>
    <row r="439" spans="1:7" ht="12" customHeight="1">
      <c r="A439" t="s">
        <v>43</v>
      </c>
      <c r="B439" t="s">
        <v>766</v>
      </c>
      <c r="C439" t="s">
        <v>767</v>
      </c>
      <c r="D439" t="s">
        <v>1666</v>
      </c>
      <c r="E439" t="s">
        <v>1667</v>
      </c>
      <c r="F439" t="s">
        <v>4879</v>
      </c>
      <c r="G439" t="s">
        <v>449</v>
      </c>
    </row>
    <row r="440" spans="1:7" ht="12" customHeight="1">
      <c r="A440" t="s">
        <v>43</v>
      </c>
      <c r="B440" t="s">
        <v>766</v>
      </c>
      <c r="C440" t="s">
        <v>767</v>
      </c>
      <c r="D440" t="s">
        <v>1436</v>
      </c>
      <c r="E440" t="s">
        <v>1437</v>
      </c>
      <c r="F440" t="s">
        <v>4879</v>
      </c>
      <c r="G440" t="s">
        <v>449</v>
      </c>
    </row>
    <row r="441" spans="1:7" ht="12" customHeight="1">
      <c r="A441" t="s">
        <v>43</v>
      </c>
      <c r="B441" t="s">
        <v>766</v>
      </c>
      <c r="C441" t="s">
        <v>767</v>
      </c>
      <c r="D441" t="s">
        <v>768</v>
      </c>
      <c r="E441" t="s">
        <v>769</v>
      </c>
      <c r="F441" t="s">
        <v>4973</v>
      </c>
      <c r="G441" t="s">
        <v>449</v>
      </c>
    </row>
    <row r="442" spans="1:7" ht="12" customHeight="1">
      <c r="A442" t="s">
        <v>43</v>
      </c>
      <c r="B442" t="s">
        <v>766</v>
      </c>
      <c r="C442" t="s">
        <v>767</v>
      </c>
      <c r="D442" t="s">
        <v>1957</v>
      </c>
      <c r="E442" t="s">
        <v>1958</v>
      </c>
      <c r="F442" t="s">
        <v>4879</v>
      </c>
      <c r="G442" t="s">
        <v>449</v>
      </c>
    </row>
    <row r="443" spans="1:7" ht="12" customHeight="1">
      <c r="A443" t="s">
        <v>43</v>
      </c>
      <c r="B443" t="s">
        <v>766</v>
      </c>
      <c r="C443" t="s">
        <v>767</v>
      </c>
      <c r="D443" t="s">
        <v>1682</v>
      </c>
      <c r="E443" t="s">
        <v>1683</v>
      </c>
      <c r="F443" t="s">
        <v>4879</v>
      </c>
      <c r="G443" t="s">
        <v>449</v>
      </c>
    </row>
    <row r="444" spans="1:7" ht="12" customHeight="1">
      <c r="A444" t="s">
        <v>43</v>
      </c>
      <c r="B444" t="s">
        <v>766</v>
      </c>
      <c r="C444" t="s">
        <v>767</v>
      </c>
      <c r="D444" t="s">
        <v>1441</v>
      </c>
      <c r="E444" t="s">
        <v>1442</v>
      </c>
      <c r="F444" t="s">
        <v>4879</v>
      </c>
      <c r="G444" t="s">
        <v>449</v>
      </c>
    </row>
    <row r="445" spans="1:7" ht="12" customHeight="1">
      <c r="A445" t="s">
        <v>43</v>
      </c>
      <c r="B445" t="s">
        <v>766</v>
      </c>
      <c r="C445" t="s">
        <v>767</v>
      </c>
      <c r="D445" t="s">
        <v>766</v>
      </c>
      <c r="E445" t="s">
        <v>767</v>
      </c>
      <c r="F445" t="s">
        <v>4880</v>
      </c>
      <c r="G445" t="s">
        <v>449</v>
      </c>
    </row>
    <row r="446" spans="1:7" ht="12" customHeight="1">
      <c r="A446" t="s">
        <v>43</v>
      </c>
      <c r="B446" t="s">
        <v>766</v>
      </c>
      <c r="C446" t="s">
        <v>767</v>
      </c>
      <c r="D446" t="s">
        <v>1687</v>
      </c>
      <c r="E446" t="s">
        <v>1688</v>
      </c>
      <c r="F446" t="s">
        <v>4879</v>
      </c>
      <c r="G446" t="s">
        <v>449</v>
      </c>
    </row>
    <row r="447" spans="1:7" ht="12" customHeight="1">
      <c r="A447" t="s">
        <v>43</v>
      </c>
      <c r="B447" t="s">
        <v>1086</v>
      </c>
      <c r="C447" t="s">
        <v>1087</v>
      </c>
      <c r="D447" t="s">
        <v>5282</v>
      </c>
      <c r="E447" t="s">
        <v>5283</v>
      </c>
      <c r="F447" t="s">
        <v>4879</v>
      </c>
      <c r="G447" t="s">
        <v>449</v>
      </c>
    </row>
    <row r="448" spans="1:7" ht="12" customHeight="1">
      <c r="A448" t="s">
        <v>43</v>
      </c>
      <c r="B448" t="s">
        <v>1086</v>
      </c>
      <c r="C448" t="s">
        <v>1087</v>
      </c>
      <c r="D448" t="s">
        <v>5284</v>
      </c>
      <c r="E448" t="s">
        <v>5285</v>
      </c>
      <c r="F448" t="s">
        <v>4879</v>
      </c>
      <c r="G448" t="s">
        <v>449</v>
      </c>
    </row>
    <row r="449" spans="1:7" ht="12" customHeight="1">
      <c r="A449" t="s">
        <v>43</v>
      </c>
      <c r="B449" t="s">
        <v>1086</v>
      </c>
      <c r="C449" t="s">
        <v>1087</v>
      </c>
      <c r="D449" t="s">
        <v>5286</v>
      </c>
      <c r="E449" t="s">
        <v>5287</v>
      </c>
      <c r="F449" t="s">
        <v>4879</v>
      </c>
      <c r="G449" t="s">
        <v>449</v>
      </c>
    </row>
    <row r="450" spans="1:7" ht="12" customHeight="1">
      <c r="A450" t="s">
        <v>43</v>
      </c>
      <c r="B450" t="s">
        <v>1086</v>
      </c>
      <c r="C450" t="s">
        <v>1087</v>
      </c>
      <c r="D450" t="s">
        <v>1088</v>
      </c>
      <c r="E450" t="s">
        <v>1089</v>
      </c>
      <c r="F450" t="s">
        <v>4883</v>
      </c>
      <c r="G450" t="s">
        <v>449</v>
      </c>
    </row>
    <row r="451" spans="1:7" ht="12" customHeight="1">
      <c r="A451" t="s">
        <v>43</v>
      </c>
      <c r="B451" t="s">
        <v>1086</v>
      </c>
      <c r="C451" t="s">
        <v>1087</v>
      </c>
      <c r="D451" t="s">
        <v>5288</v>
      </c>
      <c r="E451" t="s">
        <v>5289</v>
      </c>
      <c r="F451" t="s">
        <v>4879</v>
      </c>
      <c r="G451" t="s">
        <v>449</v>
      </c>
    </row>
    <row r="452" spans="1:7" ht="12" customHeight="1">
      <c r="A452" t="s">
        <v>43</v>
      </c>
      <c r="B452" t="s">
        <v>1086</v>
      </c>
      <c r="C452" t="s">
        <v>1087</v>
      </c>
      <c r="D452" t="s">
        <v>4909</v>
      </c>
      <c r="E452" t="s">
        <v>5290</v>
      </c>
      <c r="F452" t="s">
        <v>4879</v>
      </c>
      <c r="G452" t="s">
        <v>449</v>
      </c>
    </row>
    <row r="453" spans="1:7" ht="12" customHeight="1">
      <c r="A453" t="s">
        <v>43</v>
      </c>
      <c r="B453" t="s">
        <v>1086</v>
      </c>
      <c r="C453" t="s">
        <v>1087</v>
      </c>
      <c r="D453" t="s">
        <v>1188</v>
      </c>
      <c r="E453" t="s">
        <v>5291</v>
      </c>
      <c r="F453" t="s">
        <v>4879</v>
      </c>
      <c r="G453" t="s">
        <v>449</v>
      </c>
    </row>
    <row r="454" spans="1:7" ht="12" customHeight="1">
      <c r="A454" t="s">
        <v>43</v>
      </c>
      <c r="B454" t="s">
        <v>1086</v>
      </c>
      <c r="C454" t="s">
        <v>1087</v>
      </c>
      <c r="D454" t="s">
        <v>5292</v>
      </c>
      <c r="E454" t="s">
        <v>5293</v>
      </c>
      <c r="F454" t="s">
        <v>4879</v>
      </c>
      <c r="G454" t="s">
        <v>449</v>
      </c>
    </row>
    <row r="455" spans="1:7" ht="12" customHeight="1">
      <c r="A455" t="s">
        <v>43</v>
      </c>
      <c r="B455" t="s">
        <v>1086</v>
      </c>
      <c r="C455" t="s">
        <v>1087</v>
      </c>
      <c r="D455" t="s">
        <v>2140</v>
      </c>
      <c r="E455" t="s">
        <v>2141</v>
      </c>
      <c r="F455" t="s">
        <v>4879</v>
      </c>
      <c r="G455" t="s">
        <v>449</v>
      </c>
    </row>
    <row r="456" spans="1:7" ht="12" customHeight="1">
      <c r="A456" t="s">
        <v>43</v>
      </c>
      <c r="B456" t="s">
        <v>1086</v>
      </c>
      <c r="C456" t="s">
        <v>1087</v>
      </c>
      <c r="D456" t="s">
        <v>2952</v>
      </c>
      <c r="E456" t="s">
        <v>2953</v>
      </c>
      <c r="F456" t="s">
        <v>4973</v>
      </c>
      <c r="G456" t="s">
        <v>449</v>
      </c>
    </row>
    <row r="457" spans="1:7" ht="12" customHeight="1">
      <c r="A457" t="s">
        <v>43</v>
      </c>
      <c r="B457" t="s">
        <v>1086</v>
      </c>
      <c r="C457" t="s">
        <v>1087</v>
      </c>
      <c r="D457" t="s">
        <v>2544</v>
      </c>
      <c r="E457" t="s">
        <v>2545</v>
      </c>
      <c r="F457" t="s">
        <v>4973</v>
      </c>
      <c r="G457" t="s">
        <v>449</v>
      </c>
    </row>
    <row r="458" spans="1:7" ht="12" customHeight="1">
      <c r="A458" t="s">
        <v>43</v>
      </c>
      <c r="B458" t="s">
        <v>1086</v>
      </c>
      <c r="C458" t="s">
        <v>1087</v>
      </c>
      <c r="D458" t="s">
        <v>3667</v>
      </c>
      <c r="E458" t="s">
        <v>3668</v>
      </c>
      <c r="F458" t="s">
        <v>4879</v>
      </c>
      <c r="G458" t="s">
        <v>449</v>
      </c>
    </row>
    <row r="459" spans="1:7" ht="12" customHeight="1">
      <c r="A459" t="s">
        <v>43</v>
      </c>
      <c r="B459" t="s">
        <v>1086</v>
      </c>
      <c r="C459" t="s">
        <v>1087</v>
      </c>
      <c r="D459" t="s">
        <v>1315</v>
      </c>
      <c r="E459" t="s">
        <v>1316</v>
      </c>
      <c r="F459" t="s">
        <v>4879</v>
      </c>
      <c r="G459" t="s">
        <v>449</v>
      </c>
    </row>
    <row r="460" spans="1:7" ht="12" customHeight="1">
      <c r="A460" t="s">
        <v>43</v>
      </c>
      <c r="B460" t="s">
        <v>1086</v>
      </c>
      <c r="C460" t="s">
        <v>1087</v>
      </c>
      <c r="D460" t="s">
        <v>1086</v>
      </c>
      <c r="E460" t="s">
        <v>1087</v>
      </c>
      <c r="F460" t="s">
        <v>4880</v>
      </c>
      <c r="G460" t="s">
        <v>449</v>
      </c>
    </row>
    <row r="461" spans="1:7" ht="12" customHeight="1">
      <c r="A461" t="s">
        <v>43</v>
      </c>
      <c r="B461" t="s">
        <v>1086</v>
      </c>
      <c r="C461" t="s">
        <v>1087</v>
      </c>
      <c r="D461" t="s">
        <v>1787</v>
      </c>
      <c r="E461" t="s">
        <v>1788</v>
      </c>
      <c r="F461" t="s">
        <v>4879</v>
      </c>
      <c r="G461" t="s">
        <v>449</v>
      </c>
    </row>
    <row r="462" spans="1:7" ht="12" customHeight="1">
      <c r="A462" t="s">
        <v>43</v>
      </c>
      <c r="B462" t="s">
        <v>1094</v>
      </c>
      <c r="C462" t="s">
        <v>1095</v>
      </c>
      <c r="D462" t="s">
        <v>5294</v>
      </c>
      <c r="E462" t="s">
        <v>5295</v>
      </c>
      <c r="F462" t="s">
        <v>4879</v>
      </c>
      <c r="G462" t="s">
        <v>449</v>
      </c>
    </row>
    <row r="463" spans="1:7" ht="12" customHeight="1">
      <c r="A463" t="s">
        <v>43</v>
      </c>
      <c r="B463" t="s">
        <v>1094</v>
      </c>
      <c r="C463" t="s">
        <v>1095</v>
      </c>
      <c r="D463" t="s">
        <v>5296</v>
      </c>
      <c r="E463" t="s">
        <v>5297</v>
      </c>
      <c r="F463" t="s">
        <v>4879</v>
      </c>
      <c r="G463" t="s">
        <v>449</v>
      </c>
    </row>
    <row r="464" spans="1:7" ht="12" customHeight="1">
      <c r="A464" t="s">
        <v>43</v>
      </c>
      <c r="B464" t="s">
        <v>1094</v>
      </c>
      <c r="C464" t="s">
        <v>1095</v>
      </c>
      <c r="D464" t="s">
        <v>5298</v>
      </c>
      <c r="E464" t="s">
        <v>5299</v>
      </c>
      <c r="F464" t="s">
        <v>4879</v>
      </c>
      <c r="G464" t="s">
        <v>449</v>
      </c>
    </row>
    <row r="465" spans="1:7" ht="12" customHeight="1">
      <c r="A465" t="s">
        <v>43</v>
      </c>
      <c r="B465" t="s">
        <v>1094</v>
      </c>
      <c r="C465" t="s">
        <v>1095</v>
      </c>
      <c r="D465" t="s">
        <v>4683</v>
      </c>
      <c r="E465" t="s">
        <v>4684</v>
      </c>
      <c r="F465" t="s">
        <v>4879</v>
      </c>
      <c r="G465" t="s">
        <v>449</v>
      </c>
    </row>
    <row r="466" spans="1:7" ht="12" customHeight="1">
      <c r="A466" t="s">
        <v>43</v>
      </c>
      <c r="B466" t="s">
        <v>1094</v>
      </c>
      <c r="C466" t="s">
        <v>1095</v>
      </c>
      <c r="D466" t="s">
        <v>5300</v>
      </c>
      <c r="E466" t="s">
        <v>5301</v>
      </c>
      <c r="F466" t="s">
        <v>4879</v>
      </c>
      <c r="G466" t="s">
        <v>449</v>
      </c>
    </row>
    <row r="467" spans="1:7" ht="12" customHeight="1">
      <c r="A467" t="s">
        <v>43</v>
      </c>
      <c r="B467" t="s">
        <v>1094</v>
      </c>
      <c r="C467" t="s">
        <v>1095</v>
      </c>
      <c r="D467" t="s">
        <v>5302</v>
      </c>
      <c r="E467" t="s">
        <v>5303</v>
      </c>
      <c r="F467" t="s">
        <v>4879</v>
      </c>
      <c r="G467" t="s">
        <v>449</v>
      </c>
    </row>
    <row r="468" spans="1:7" ht="12" customHeight="1">
      <c r="A468" t="s">
        <v>43</v>
      </c>
      <c r="B468" t="s">
        <v>1094</v>
      </c>
      <c r="C468" t="s">
        <v>1095</v>
      </c>
      <c r="D468" t="s">
        <v>5304</v>
      </c>
      <c r="E468" t="s">
        <v>5305</v>
      </c>
      <c r="F468" t="s">
        <v>4879</v>
      </c>
      <c r="G468" t="s">
        <v>449</v>
      </c>
    </row>
    <row r="469" spans="1:7" ht="12" customHeight="1">
      <c r="A469" t="s">
        <v>43</v>
      </c>
      <c r="B469" t="s">
        <v>1094</v>
      </c>
      <c r="C469" t="s">
        <v>1095</v>
      </c>
      <c r="D469" t="s">
        <v>5306</v>
      </c>
      <c r="E469" t="s">
        <v>5307</v>
      </c>
      <c r="F469" t="s">
        <v>4879</v>
      </c>
      <c r="G469" t="s">
        <v>449</v>
      </c>
    </row>
    <row r="470" spans="1:7" ht="12" customHeight="1">
      <c r="A470" t="s">
        <v>43</v>
      </c>
      <c r="B470" t="s">
        <v>1094</v>
      </c>
      <c r="C470" t="s">
        <v>1095</v>
      </c>
      <c r="D470" t="s">
        <v>5308</v>
      </c>
      <c r="E470" t="s">
        <v>5309</v>
      </c>
      <c r="F470" t="s">
        <v>4879</v>
      </c>
      <c r="G470" t="s">
        <v>449</v>
      </c>
    </row>
    <row r="471" spans="1:7" ht="12" customHeight="1">
      <c r="A471" t="s">
        <v>43</v>
      </c>
      <c r="B471" t="s">
        <v>1094</v>
      </c>
      <c r="C471" t="s">
        <v>1095</v>
      </c>
      <c r="D471" t="s">
        <v>4704</v>
      </c>
      <c r="E471" t="s">
        <v>5310</v>
      </c>
      <c r="F471" t="s">
        <v>4879</v>
      </c>
      <c r="G471" t="s">
        <v>449</v>
      </c>
    </row>
    <row r="472" spans="1:7" ht="12" customHeight="1">
      <c r="A472" t="s">
        <v>43</v>
      </c>
      <c r="B472" t="s">
        <v>1094</v>
      </c>
      <c r="C472" t="s">
        <v>1095</v>
      </c>
      <c r="D472" t="s">
        <v>5311</v>
      </c>
      <c r="E472" t="s">
        <v>5312</v>
      </c>
      <c r="F472" t="s">
        <v>4879</v>
      </c>
      <c r="G472" t="s">
        <v>449</v>
      </c>
    </row>
    <row r="473" spans="1:7" ht="12" customHeight="1">
      <c r="A473" t="s">
        <v>43</v>
      </c>
      <c r="B473" t="s">
        <v>1094</v>
      </c>
      <c r="C473" t="s">
        <v>1095</v>
      </c>
      <c r="D473" t="s">
        <v>1096</v>
      </c>
      <c r="E473" t="s">
        <v>1097</v>
      </c>
      <c r="F473" t="s">
        <v>4973</v>
      </c>
      <c r="G473" t="s">
        <v>449</v>
      </c>
    </row>
    <row r="474" spans="1:7" ht="12" customHeight="1">
      <c r="A474" t="s">
        <v>43</v>
      </c>
      <c r="B474" t="s">
        <v>1094</v>
      </c>
      <c r="C474" t="s">
        <v>1095</v>
      </c>
      <c r="D474" t="s">
        <v>5313</v>
      </c>
      <c r="E474" t="s">
        <v>5314</v>
      </c>
      <c r="F474" t="s">
        <v>4879</v>
      </c>
      <c r="G474" t="s">
        <v>449</v>
      </c>
    </row>
    <row r="475" spans="1:7" ht="12" customHeight="1">
      <c r="A475" t="s">
        <v>43</v>
      </c>
      <c r="B475" t="s">
        <v>1094</v>
      </c>
      <c r="C475" t="s">
        <v>1095</v>
      </c>
      <c r="D475" t="s">
        <v>5315</v>
      </c>
      <c r="E475" t="s">
        <v>5316</v>
      </c>
      <c r="F475" t="s">
        <v>4879</v>
      </c>
      <c r="G475" t="s">
        <v>449</v>
      </c>
    </row>
    <row r="476" spans="1:7" ht="12" customHeight="1">
      <c r="A476" t="s">
        <v>43</v>
      </c>
      <c r="B476" t="s">
        <v>1094</v>
      </c>
      <c r="C476" t="s">
        <v>1095</v>
      </c>
      <c r="D476" t="s">
        <v>4812</v>
      </c>
      <c r="E476" t="s">
        <v>4813</v>
      </c>
      <c r="F476" t="s">
        <v>4879</v>
      </c>
      <c r="G476" t="s">
        <v>449</v>
      </c>
    </row>
    <row r="477" spans="1:7" ht="12" customHeight="1">
      <c r="A477" t="s">
        <v>43</v>
      </c>
      <c r="B477" t="s">
        <v>1094</v>
      </c>
      <c r="C477" t="s">
        <v>1095</v>
      </c>
      <c r="D477" t="s">
        <v>4985</v>
      </c>
      <c r="E477" t="s">
        <v>5317</v>
      </c>
      <c r="F477" t="s">
        <v>4879</v>
      </c>
      <c r="G477" t="s">
        <v>449</v>
      </c>
    </row>
    <row r="478" spans="1:7" ht="12" customHeight="1">
      <c r="A478" t="s">
        <v>43</v>
      </c>
      <c r="B478" t="s">
        <v>1094</v>
      </c>
      <c r="C478" t="s">
        <v>1095</v>
      </c>
      <c r="D478" t="s">
        <v>1094</v>
      </c>
      <c r="E478" t="s">
        <v>1095</v>
      </c>
      <c r="F478" t="s">
        <v>4880</v>
      </c>
      <c r="G478" t="s">
        <v>449</v>
      </c>
    </row>
    <row r="479" spans="1:7" ht="12" customHeight="1">
      <c r="A479" t="s">
        <v>43</v>
      </c>
      <c r="B479" t="s">
        <v>1094</v>
      </c>
      <c r="C479" t="s">
        <v>1095</v>
      </c>
      <c r="D479" t="s">
        <v>5318</v>
      </c>
      <c r="E479" t="s">
        <v>5319</v>
      </c>
      <c r="F479" t="s">
        <v>4879</v>
      </c>
      <c r="G479" t="s">
        <v>449</v>
      </c>
    </row>
    <row r="480" spans="1:7" ht="12" customHeight="1">
      <c r="A480" t="s">
        <v>43</v>
      </c>
      <c r="B480" t="s">
        <v>744</v>
      </c>
      <c r="C480" t="s">
        <v>745</v>
      </c>
      <c r="D480" t="s">
        <v>1824</v>
      </c>
      <c r="E480" t="s">
        <v>1825</v>
      </c>
      <c r="F480" t="s">
        <v>4879</v>
      </c>
      <c r="G480" t="s">
        <v>449</v>
      </c>
    </row>
    <row r="481" spans="1:7" ht="12" customHeight="1">
      <c r="A481" t="s">
        <v>43</v>
      </c>
      <c r="B481" t="s">
        <v>744</v>
      </c>
      <c r="C481" t="s">
        <v>745</v>
      </c>
      <c r="D481" t="s">
        <v>5320</v>
      </c>
      <c r="E481" t="s">
        <v>5321</v>
      </c>
      <c r="F481" t="s">
        <v>4879</v>
      </c>
      <c r="G481" t="s">
        <v>449</v>
      </c>
    </row>
    <row r="482" spans="1:7" ht="12" customHeight="1">
      <c r="A482" t="s">
        <v>43</v>
      </c>
      <c r="B482" t="s">
        <v>744</v>
      </c>
      <c r="C482" t="s">
        <v>745</v>
      </c>
      <c r="D482" t="s">
        <v>5322</v>
      </c>
      <c r="E482" t="s">
        <v>5323</v>
      </c>
      <c r="F482" t="s">
        <v>4879</v>
      </c>
      <c r="G482" t="s">
        <v>449</v>
      </c>
    </row>
    <row r="483" spans="1:7" ht="12" customHeight="1">
      <c r="A483" t="s">
        <v>43</v>
      </c>
      <c r="B483" t="s">
        <v>744</v>
      </c>
      <c r="C483" t="s">
        <v>745</v>
      </c>
      <c r="D483" t="s">
        <v>746</v>
      </c>
      <c r="E483" t="s">
        <v>747</v>
      </c>
      <c r="F483" t="s">
        <v>4883</v>
      </c>
      <c r="G483" t="s">
        <v>449</v>
      </c>
    </row>
    <row r="484" spans="1:7" ht="12" customHeight="1">
      <c r="A484" t="s">
        <v>43</v>
      </c>
      <c r="B484" t="s">
        <v>744</v>
      </c>
      <c r="C484" t="s">
        <v>745</v>
      </c>
      <c r="D484" t="s">
        <v>5324</v>
      </c>
      <c r="E484" t="s">
        <v>5325</v>
      </c>
      <c r="F484" t="s">
        <v>4879</v>
      </c>
      <c r="G484" t="s">
        <v>449</v>
      </c>
    </row>
    <row r="485" spans="1:7" ht="12" customHeight="1">
      <c r="A485" t="s">
        <v>43</v>
      </c>
      <c r="B485" t="s">
        <v>744</v>
      </c>
      <c r="C485" t="s">
        <v>745</v>
      </c>
      <c r="D485" t="s">
        <v>5326</v>
      </c>
      <c r="E485" t="s">
        <v>5327</v>
      </c>
      <c r="F485" t="s">
        <v>4879</v>
      </c>
      <c r="G485" t="s">
        <v>449</v>
      </c>
    </row>
    <row r="486" spans="1:7" ht="12" customHeight="1">
      <c r="A486" t="s">
        <v>43</v>
      </c>
      <c r="B486" t="s">
        <v>744</v>
      </c>
      <c r="C486" t="s">
        <v>745</v>
      </c>
      <c r="D486" t="s">
        <v>5328</v>
      </c>
      <c r="E486" t="s">
        <v>5329</v>
      </c>
      <c r="F486" t="s">
        <v>4879</v>
      </c>
      <c r="G486" t="s">
        <v>449</v>
      </c>
    </row>
    <row r="487" spans="1:7" ht="12" customHeight="1">
      <c r="A487" t="s">
        <v>43</v>
      </c>
      <c r="B487" t="s">
        <v>744</v>
      </c>
      <c r="C487" t="s">
        <v>745</v>
      </c>
      <c r="D487" t="s">
        <v>5330</v>
      </c>
      <c r="E487" t="s">
        <v>5331</v>
      </c>
      <c r="F487" t="s">
        <v>4879</v>
      </c>
      <c r="G487" t="s">
        <v>449</v>
      </c>
    </row>
    <row r="488" spans="1:7" ht="12" customHeight="1">
      <c r="A488" t="s">
        <v>43</v>
      </c>
      <c r="B488" t="s">
        <v>744</v>
      </c>
      <c r="C488" t="s">
        <v>745</v>
      </c>
      <c r="D488" t="s">
        <v>5332</v>
      </c>
      <c r="E488" t="s">
        <v>5333</v>
      </c>
      <c r="F488" t="s">
        <v>4879</v>
      </c>
      <c r="G488" t="s">
        <v>449</v>
      </c>
    </row>
    <row r="489" spans="1:7" ht="12" customHeight="1">
      <c r="A489" t="s">
        <v>43</v>
      </c>
      <c r="B489" t="s">
        <v>744</v>
      </c>
      <c r="C489" t="s">
        <v>745</v>
      </c>
      <c r="D489" t="s">
        <v>5083</v>
      </c>
      <c r="E489" t="s">
        <v>5334</v>
      </c>
      <c r="F489" t="s">
        <v>4879</v>
      </c>
      <c r="G489" t="s">
        <v>449</v>
      </c>
    </row>
    <row r="490" spans="1:7" ht="12" customHeight="1">
      <c r="A490" t="s">
        <v>43</v>
      </c>
      <c r="B490" t="s">
        <v>744</v>
      </c>
      <c r="C490" t="s">
        <v>745</v>
      </c>
      <c r="D490" t="s">
        <v>1914</v>
      </c>
      <c r="E490" t="s">
        <v>5335</v>
      </c>
      <c r="F490" t="s">
        <v>4879</v>
      </c>
      <c r="G490" t="s">
        <v>449</v>
      </c>
    </row>
    <row r="491" spans="1:7" ht="12" customHeight="1">
      <c r="A491" t="s">
        <v>43</v>
      </c>
      <c r="B491" t="s">
        <v>744</v>
      </c>
      <c r="C491" t="s">
        <v>745</v>
      </c>
      <c r="D491" t="s">
        <v>5336</v>
      </c>
      <c r="E491" t="s">
        <v>5337</v>
      </c>
      <c r="F491" t="s">
        <v>4879</v>
      </c>
      <c r="G491" t="s">
        <v>449</v>
      </c>
    </row>
    <row r="492" spans="1:7" ht="12" customHeight="1">
      <c r="A492" t="s">
        <v>43</v>
      </c>
      <c r="B492" t="s">
        <v>744</v>
      </c>
      <c r="C492" t="s">
        <v>745</v>
      </c>
      <c r="D492" t="s">
        <v>5338</v>
      </c>
      <c r="E492" t="s">
        <v>5339</v>
      </c>
      <c r="F492" t="s">
        <v>4879</v>
      </c>
      <c r="G492" t="s">
        <v>449</v>
      </c>
    </row>
    <row r="493" spans="1:7" ht="12" customHeight="1">
      <c r="A493" t="s">
        <v>43</v>
      </c>
      <c r="B493" t="s">
        <v>744</v>
      </c>
      <c r="C493" t="s">
        <v>745</v>
      </c>
      <c r="D493" t="s">
        <v>5340</v>
      </c>
      <c r="E493" t="s">
        <v>5341</v>
      </c>
      <c r="F493" t="s">
        <v>4879</v>
      </c>
      <c r="G493" t="s">
        <v>449</v>
      </c>
    </row>
    <row r="494" spans="1:7" ht="12" customHeight="1">
      <c r="A494" t="s">
        <v>43</v>
      </c>
      <c r="B494" t="s">
        <v>744</v>
      </c>
      <c r="C494" t="s">
        <v>745</v>
      </c>
      <c r="D494" t="s">
        <v>744</v>
      </c>
      <c r="E494" t="s">
        <v>745</v>
      </c>
      <c r="F494" t="s">
        <v>4880</v>
      </c>
      <c r="G494" t="s">
        <v>449</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BE72"/>
  <sheetViews>
    <sheetView showGridLines="0" workbookViewId="0"/>
  </sheetViews>
  <sheetFormatPr defaultColWidth="9.140625" defaultRowHeight="12" customHeight="1"/>
  <cols>
    <col min="1" max="1" width="5.85546875" style="8" customWidth="1"/>
    <col min="2" max="2" width="3" style="8" customWidth="1"/>
    <col min="3" max="3" width="11.140625" style="5" customWidth="1"/>
    <col min="4" max="4" width="6.42578125" style="8" customWidth="1"/>
    <col min="5" max="5" width="32.85546875" style="8" customWidth="1"/>
    <col min="6" max="6" width="19.42578125" style="8" customWidth="1"/>
    <col min="7" max="7" width="13.42578125" style="8" customWidth="1"/>
    <col min="8" max="8" width="40.85546875" style="8" customWidth="1"/>
    <col min="9" max="9" width="17.42578125" style="8" customWidth="1"/>
    <col min="10" max="10" width="10.42578125" style="8" customWidth="1"/>
    <col min="11" max="11" width="30.140625" style="8" customWidth="1"/>
    <col min="12" max="12" width="3" style="8" customWidth="1"/>
    <col min="13" max="13" width="9.140625" style="8"/>
    <col min="14" max="16" width="5.140625" style="8" customWidth="1"/>
    <col min="17" max="47" width="9.140625" style="8"/>
    <col min="48" max="48" width="15" style="7" customWidth="1"/>
    <col min="49" max="49" width="39.85546875" style="7" customWidth="1"/>
    <col min="50" max="50" width="23.42578125" style="7" customWidth="1"/>
    <col min="51" max="51" width="55.85546875" style="7" customWidth="1"/>
    <col min="52" max="52" width="34.85546875" style="7" customWidth="1"/>
    <col min="53" max="53" width="22.42578125" style="7" customWidth="1"/>
    <col min="54" max="54" width="18.85546875" style="7" customWidth="1"/>
    <col min="55" max="55" width="23.42578125" style="7" customWidth="1"/>
    <col min="56" max="56" width="23.140625" style="7" customWidth="1"/>
    <col min="57" max="57" width="28.85546875" style="8" customWidth="1"/>
  </cols>
  <sheetData>
    <row r="1" spans="3:57" ht="15" customHeight="1">
      <c r="AV1" s="6" t="s">
        <v>5342</v>
      </c>
      <c r="AW1" s="6" t="s">
        <v>5343</v>
      </c>
      <c r="AX1" s="6" t="s">
        <v>5344</v>
      </c>
      <c r="AY1" s="6" t="s">
        <v>5345</v>
      </c>
      <c r="AZ1" s="6" t="s">
        <v>5346</v>
      </c>
      <c r="BA1" s="7" t="s">
        <v>5347</v>
      </c>
      <c r="BB1" s="6" t="s">
        <v>5348</v>
      </c>
      <c r="BC1" s="6" t="s">
        <v>5349</v>
      </c>
      <c r="BD1" s="6" t="s">
        <v>5350</v>
      </c>
      <c r="BE1" s="6" t="s">
        <v>5351</v>
      </c>
    </row>
    <row r="2" spans="3:57" ht="12.75" customHeight="1">
      <c r="AV2" s="7" t="s">
        <v>5352</v>
      </c>
      <c r="AW2" s="9" t="s">
        <v>5344</v>
      </c>
      <c r="AX2" s="7" t="s">
        <v>5353</v>
      </c>
      <c r="AY2" s="7" t="s">
        <v>5353</v>
      </c>
      <c r="AZ2" s="7" t="s">
        <v>5353</v>
      </c>
      <c r="BA2" s="7" t="s">
        <v>5353</v>
      </c>
      <c r="BB2" s="7" t="s">
        <v>5353</v>
      </c>
      <c r="BC2" s="7" t="s">
        <v>5353</v>
      </c>
      <c r="BD2" s="7" t="s">
        <v>5353</v>
      </c>
      <c r="BE2" s="7" t="s">
        <v>5353</v>
      </c>
    </row>
    <row r="3" spans="3:57" ht="12" customHeight="1">
      <c r="C3" s="10"/>
      <c r="D3" s="11"/>
      <c r="E3" s="11"/>
      <c r="F3" s="11"/>
      <c r="G3" s="11"/>
      <c r="H3" s="11"/>
      <c r="I3" s="11"/>
      <c r="J3" s="11"/>
      <c r="K3" s="11"/>
      <c r="L3" s="12"/>
      <c r="AV3" s="7" t="s">
        <v>5354</v>
      </c>
      <c r="AW3" s="9" t="s">
        <v>5346</v>
      </c>
      <c r="AX3" s="7" t="s">
        <v>5355</v>
      </c>
      <c r="AY3" s="7" t="s">
        <v>5356</v>
      </c>
      <c r="AZ3" s="7" t="s">
        <v>5357</v>
      </c>
      <c r="BA3" s="7" t="s">
        <v>5358</v>
      </c>
      <c r="BB3" s="7" t="s">
        <v>5359</v>
      </c>
      <c r="BC3" s="7" t="s">
        <v>5360</v>
      </c>
      <c r="BD3" s="7" t="s">
        <v>5361</v>
      </c>
      <c r="BE3" s="7" t="s">
        <v>5362</v>
      </c>
    </row>
    <row r="4" spans="3:57" ht="12.75" customHeight="1">
      <c r="C4" s="13"/>
      <c r="D4" s="391" t="s">
        <v>5363</v>
      </c>
      <c r="E4" s="392"/>
      <c r="F4" s="392"/>
      <c r="G4" s="392"/>
      <c r="H4" s="392"/>
      <c r="I4" s="392"/>
      <c r="J4" s="392"/>
      <c r="K4" s="393"/>
      <c r="L4" s="14"/>
      <c r="AV4" s="7" t="s">
        <v>5364</v>
      </c>
      <c r="AW4" s="9" t="s">
        <v>5347</v>
      </c>
      <c r="AX4" s="7" t="s">
        <v>5365</v>
      </c>
      <c r="AY4" s="7" t="s">
        <v>5366</v>
      </c>
      <c r="AZ4" s="7" t="s">
        <v>5367</v>
      </c>
      <c r="BA4" s="7" t="s">
        <v>5368</v>
      </c>
      <c r="BB4" s="7" t="s">
        <v>5369</v>
      </c>
      <c r="BC4" s="7" t="s">
        <v>5370</v>
      </c>
      <c r="BD4" s="7" t="s">
        <v>5371</v>
      </c>
      <c r="BE4" s="7" t="s">
        <v>5372</v>
      </c>
    </row>
    <row r="5" spans="3:57" ht="14.25" customHeight="1">
      <c r="C5" s="13"/>
      <c r="D5" s="15"/>
      <c r="E5" s="15"/>
      <c r="F5" s="15"/>
      <c r="G5" s="15"/>
      <c r="H5" s="15"/>
      <c r="I5" s="15"/>
      <c r="J5" s="15"/>
      <c r="K5" s="15"/>
      <c r="L5" s="14"/>
      <c r="AV5" s="7" t="s">
        <v>5373</v>
      </c>
      <c r="AW5" s="9" t="s">
        <v>5348</v>
      </c>
      <c r="AX5" s="7" t="s">
        <v>5374</v>
      </c>
      <c r="AY5" s="7" t="s">
        <v>5375</v>
      </c>
      <c r="AZ5" s="7" t="s">
        <v>5376</v>
      </c>
      <c r="BB5" s="7" t="s">
        <v>5377</v>
      </c>
      <c r="BC5" s="7" t="s">
        <v>5378</v>
      </c>
      <c r="BE5" s="7" t="s">
        <v>5379</v>
      </c>
    </row>
    <row r="6" spans="3:57" ht="12.75" customHeight="1">
      <c r="C6" s="13"/>
      <c r="D6" s="386" t="s">
        <v>5380</v>
      </c>
      <c r="E6" s="387"/>
      <c r="F6" s="387"/>
      <c r="G6" s="387"/>
      <c r="H6" s="387"/>
      <c r="I6" s="387"/>
      <c r="J6" s="387"/>
      <c r="K6" s="388"/>
      <c r="L6" s="14"/>
      <c r="AV6" s="7" t="s">
        <v>5381</v>
      </c>
      <c r="AW6" s="9" t="s">
        <v>5349</v>
      </c>
      <c r="AX6" s="7" t="s">
        <v>5382</v>
      </c>
      <c r="AY6" s="7" t="s">
        <v>5383</v>
      </c>
      <c r="BB6" s="7" t="s">
        <v>5384</v>
      </c>
    </row>
    <row r="7" spans="3:57" ht="12.75" customHeight="1">
      <c r="C7" s="13"/>
      <c r="D7" s="16" t="s">
        <v>183</v>
      </c>
      <c r="E7" s="17" t="s">
        <v>102</v>
      </c>
      <c r="F7" s="357"/>
      <c r="G7" s="357"/>
      <c r="H7" s="357"/>
      <c r="I7" s="357"/>
      <c r="J7" s="357"/>
      <c r="K7" s="358"/>
      <c r="L7" s="14"/>
      <c r="AV7" s="7" t="s">
        <v>5385</v>
      </c>
      <c r="AW7" s="9" t="s">
        <v>5350</v>
      </c>
      <c r="AX7" s="7" t="s">
        <v>5386</v>
      </c>
      <c r="AY7" s="7" t="s">
        <v>5387</v>
      </c>
    </row>
    <row r="8" spans="3:57" ht="29.25" customHeight="1">
      <c r="C8" s="13"/>
      <c r="D8" s="16" t="s">
        <v>270</v>
      </c>
      <c r="E8" s="18" t="s">
        <v>5388</v>
      </c>
      <c r="F8" s="357"/>
      <c r="G8" s="357"/>
      <c r="H8" s="357"/>
      <c r="I8" s="357"/>
      <c r="J8" s="357"/>
      <c r="K8" s="358"/>
      <c r="L8" s="14"/>
      <c r="AV8" s="7" t="s">
        <v>5389</v>
      </c>
      <c r="AW8" s="9" t="s">
        <v>5345</v>
      </c>
      <c r="AX8" s="7" t="s">
        <v>5390</v>
      </c>
      <c r="AY8" s="7" t="s">
        <v>5391</v>
      </c>
    </row>
    <row r="9" spans="3:57" ht="29.25" customHeight="1">
      <c r="C9" s="13"/>
      <c r="D9" s="16" t="s">
        <v>287</v>
      </c>
      <c r="E9" s="18" t="s">
        <v>5392</v>
      </c>
      <c r="F9" s="357"/>
      <c r="G9" s="357"/>
      <c r="H9" s="357"/>
      <c r="I9" s="357"/>
      <c r="J9" s="357"/>
      <c r="K9" s="358"/>
      <c r="L9" s="14"/>
      <c r="AV9" s="7" t="s">
        <v>5393</v>
      </c>
      <c r="AW9" s="9" t="s">
        <v>5351</v>
      </c>
      <c r="AX9" s="7" t="s">
        <v>5394</v>
      </c>
      <c r="AY9" s="7" t="s">
        <v>5395</v>
      </c>
    </row>
    <row r="10" spans="3:57" ht="12.75" customHeight="1">
      <c r="C10" s="13"/>
      <c r="D10" s="16" t="s">
        <v>294</v>
      </c>
      <c r="E10" s="17" t="s">
        <v>5396</v>
      </c>
      <c r="F10" s="389"/>
      <c r="G10" s="389"/>
      <c r="H10" s="389"/>
      <c r="I10" s="389"/>
      <c r="J10" s="389"/>
      <c r="K10" s="390"/>
      <c r="L10" s="14"/>
      <c r="AX10" s="7" t="s">
        <v>5397</v>
      </c>
      <c r="AY10" s="7" t="s">
        <v>5398</v>
      </c>
    </row>
    <row r="11" spans="3:57" ht="12.75" customHeight="1">
      <c r="C11" s="13"/>
      <c r="D11" s="16" t="s">
        <v>301</v>
      </c>
      <c r="E11" s="17" t="s">
        <v>5399</v>
      </c>
      <c r="F11" s="389"/>
      <c r="G11" s="389"/>
      <c r="H11" s="389"/>
      <c r="I11" s="389"/>
      <c r="J11" s="389"/>
      <c r="K11" s="390"/>
      <c r="L11" s="14"/>
      <c r="N11" s="19"/>
      <c r="AX11" s="7" t="s">
        <v>5400</v>
      </c>
      <c r="AY11" s="7" t="s">
        <v>5401</v>
      </c>
    </row>
    <row r="12" spans="3:57" ht="26.25" customHeight="1">
      <c r="C12" s="13"/>
      <c r="D12" s="16" t="s">
        <v>307</v>
      </c>
      <c r="E12" s="18" t="s">
        <v>5402</v>
      </c>
      <c r="F12" s="389"/>
      <c r="G12" s="389"/>
      <c r="H12" s="389"/>
      <c r="I12" s="389"/>
      <c r="J12" s="389"/>
      <c r="K12" s="390"/>
      <c r="L12" s="14"/>
      <c r="N12" s="19"/>
      <c r="AX12" s="7" t="s">
        <v>5403</v>
      </c>
      <c r="AY12" s="7" t="s">
        <v>5404</v>
      </c>
    </row>
    <row r="13" spans="3:57" ht="12.75" customHeight="1">
      <c r="C13" s="13"/>
      <c r="D13" s="16" t="s">
        <v>313</v>
      </c>
      <c r="E13" s="17" t="s">
        <v>5405</v>
      </c>
      <c r="F13" s="389"/>
      <c r="G13" s="389"/>
      <c r="H13" s="389"/>
      <c r="I13" s="389"/>
      <c r="J13" s="389"/>
      <c r="K13" s="390"/>
      <c r="L13" s="14"/>
      <c r="N13" s="19"/>
      <c r="AY13" s="7" t="s">
        <v>5406</v>
      </c>
    </row>
    <row r="14" spans="3:57" ht="29.25" customHeight="1">
      <c r="C14" s="13"/>
      <c r="D14" s="16" t="s">
        <v>318</v>
      </c>
      <c r="E14" s="17" t="s">
        <v>5407</v>
      </c>
      <c r="F14" s="389"/>
      <c r="G14" s="389"/>
      <c r="H14" s="389"/>
      <c r="I14" s="389"/>
      <c r="J14" s="389"/>
      <c r="K14" s="390"/>
      <c r="L14" s="14"/>
      <c r="N14" s="19"/>
      <c r="AY14" s="7" t="s">
        <v>5408</v>
      </c>
    </row>
    <row r="15" spans="3:57" ht="21.75" customHeight="1">
      <c r="C15" s="13"/>
      <c r="D15" s="16" t="s">
        <v>346</v>
      </c>
      <c r="E15" s="17" t="s">
        <v>5409</v>
      </c>
      <c r="F15" s="42"/>
      <c r="G15" s="385" t="s">
        <v>5410</v>
      </c>
      <c r="H15" s="385"/>
      <c r="I15" s="385"/>
      <c r="J15" s="385"/>
      <c r="K15" s="4"/>
      <c r="L15" s="14"/>
      <c r="N15" s="19"/>
      <c r="AY15" s="7" t="s">
        <v>5411</v>
      </c>
    </row>
    <row r="16" spans="3:57" ht="14.25" customHeight="1">
      <c r="C16" s="13"/>
      <c r="D16" s="21" t="s">
        <v>350</v>
      </c>
      <c r="E16" s="22" t="s">
        <v>5412</v>
      </c>
      <c r="F16" s="355"/>
      <c r="G16" s="355"/>
      <c r="H16" s="355"/>
      <c r="I16" s="355"/>
      <c r="J16" s="355"/>
      <c r="K16" s="356"/>
      <c r="L16" s="14"/>
      <c r="N16" s="19"/>
      <c r="AY16" s="7" t="s">
        <v>5413</v>
      </c>
    </row>
    <row r="17" spans="3:51" ht="14.25" customHeight="1">
      <c r="C17" s="13"/>
      <c r="D17" s="15"/>
      <c r="E17" s="15"/>
      <c r="F17" s="15"/>
      <c r="G17" s="15"/>
      <c r="H17" s="15"/>
      <c r="I17" s="15"/>
      <c r="J17" s="15"/>
      <c r="K17" s="15"/>
      <c r="L17" s="14"/>
      <c r="AY17" s="7" t="s">
        <v>5414</v>
      </c>
    </row>
    <row r="18" spans="3:51" ht="12" customHeight="1">
      <c r="C18" s="13"/>
      <c r="D18" s="386" t="s">
        <v>5415</v>
      </c>
      <c r="E18" s="387"/>
      <c r="F18" s="387"/>
      <c r="G18" s="387"/>
      <c r="H18" s="387"/>
      <c r="I18" s="387"/>
      <c r="J18" s="387"/>
      <c r="K18" s="388"/>
      <c r="L18" s="14"/>
      <c r="N18" s="19"/>
    </row>
    <row r="19" spans="3:51" ht="12.75" customHeight="1">
      <c r="C19" s="13"/>
      <c r="D19" s="16" t="s">
        <v>111</v>
      </c>
      <c r="E19" s="17" t="s">
        <v>5416</v>
      </c>
      <c r="F19" s="389"/>
      <c r="G19" s="389"/>
      <c r="H19" s="389"/>
      <c r="I19" s="389"/>
      <c r="J19" s="389"/>
      <c r="K19" s="390"/>
      <c r="L19" s="14"/>
      <c r="N19" s="19"/>
    </row>
    <row r="20" spans="3:51" ht="26.25" customHeight="1">
      <c r="C20" s="13"/>
      <c r="D20" s="16" t="s">
        <v>132</v>
      </c>
      <c r="E20" s="23" t="s">
        <v>5417</v>
      </c>
      <c r="F20" s="357"/>
      <c r="G20" s="357"/>
      <c r="H20" s="357"/>
      <c r="I20" s="357"/>
      <c r="J20" s="357"/>
      <c r="K20" s="358"/>
      <c r="L20" s="14"/>
      <c r="N20" s="19"/>
    </row>
    <row r="21" spans="3:51" ht="12.75" customHeight="1">
      <c r="C21" s="13"/>
      <c r="D21" s="16" t="s">
        <v>146</v>
      </c>
      <c r="E21" s="23" t="s">
        <v>5418</v>
      </c>
      <c r="F21" s="357"/>
      <c r="G21" s="357"/>
      <c r="H21" s="357"/>
      <c r="I21" s="357"/>
      <c r="J21" s="357"/>
      <c r="K21" s="358"/>
      <c r="L21" s="14"/>
      <c r="N21" s="19"/>
    </row>
    <row r="22" spans="3:51" ht="26.25" customHeight="1">
      <c r="C22" s="13"/>
      <c r="D22" s="16" t="s">
        <v>148</v>
      </c>
      <c r="E22" s="23" t="s">
        <v>5419</v>
      </c>
      <c r="F22" s="357"/>
      <c r="G22" s="357"/>
      <c r="H22" s="357"/>
      <c r="I22" s="357"/>
      <c r="J22" s="357"/>
      <c r="K22" s="358"/>
      <c r="L22" s="14"/>
      <c r="N22" s="19"/>
    </row>
    <row r="23" spans="3:51" ht="26.25" customHeight="1">
      <c r="C23" s="13"/>
      <c r="D23" s="16" t="s">
        <v>150</v>
      </c>
      <c r="E23" s="23" t="s">
        <v>5420</v>
      </c>
      <c r="F23" s="357"/>
      <c r="G23" s="357"/>
      <c r="H23" s="357"/>
      <c r="I23" s="357"/>
      <c r="J23" s="357"/>
      <c r="K23" s="358"/>
      <c r="L23" s="14"/>
      <c r="N23" s="19"/>
    </row>
    <row r="24" spans="3:51" ht="27" customHeight="1">
      <c r="C24" s="13"/>
      <c r="D24" s="21" t="s">
        <v>5421</v>
      </c>
      <c r="E24" s="24" t="s">
        <v>5422</v>
      </c>
      <c r="F24" s="355"/>
      <c r="G24" s="355"/>
      <c r="H24" s="355"/>
      <c r="I24" s="355"/>
      <c r="J24" s="355"/>
      <c r="K24" s="356"/>
      <c r="L24" s="14"/>
      <c r="N24" s="19"/>
    </row>
    <row r="25" spans="3:51" ht="12.75" customHeight="1">
      <c r="C25" s="13"/>
      <c r="D25" s="15"/>
      <c r="E25" s="15"/>
      <c r="F25" s="15"/>
      <c r="G25" s="15"/>
      <c r="H25" s="15"/>
      <c r="I25" s="15"/>
      <c r="J25" s="15"/>
      <c r="K25" s="15"/>
      <c r="L25" s="14"/>
      <c r="N25" s="19"/>
    </row>
    <row r="26" spans="3:51" ht="12" customHeight="1">
      <c r="C26" s="13"/>
      <c r="D26" s="349" t="s">
        <v>5423</v>
      </c>
      <c r="E26" s="350"/>
      <c r="F26" s="350"/>
      <c r="G26" s="350"/>
      <c r="H26" s="350"/>
      <c r="I26" s="350"/>
      <c r="J26" s="350"/>
      <c r="K26" s="351"/>
      <c r="L26" s="14"/>
      <c r="N26" s="19"/>
    </row>
    <row r="27" spans="3:51" ht="12.75" customHeight="1">
      <c r="C27" s="13" t="s">
        <v>5424</v>
      </c>
      <c r="D27" s="16" t="s">
        <v>152</v>
      </c>
      <c r="E27" s="23" t="s">
        <v>5425</v>
      </c>
      <c r="F27" s="357"/>
      <c r="G27" s="357"/>
      <c r="H27" s="357"/>
      <c r="I27" s="357"/>
      <c r="J27" s="357"/>
      <c r="K27" s="358"/>
      <c r="L27" s="14"/>
      <c r="N27" s="19"/>
    </row>
    <row r="28" spans="3:51" ht="14.25" customHeight="1">
      <c r="C28" s="13" t="s">
        <v>5426</v>
      </c>
      <c r="D28" s="346" t="s">
        <v>5427</v>
      </c>
      <c r="E28" s="347"/>
      <c r="F28" s="347"/>
      <c r="G28" s="347"/>
      <c r="H28" s="347"/>
      <c r="I28" s="347"/>
      <c r="J28" s="347"/>
      <c r="K28" s="348"/>
      <c r="L28" s="14"/>
      <c r="N28" s="19"/>
    </row>
    <row r="29" spans="3:51" ht="12.75" customHeight="1">
      <c r="C29" s="13"/>
      <c r="D29" s="15"/>
      <c r="E29" s="15"/>
      <c r="F29" s="15"/>
      <c r="G29" s="15"/>
      <c r="H29" s="15"/>
      <c r="I29" s="15"/>
      <c r="J29" s="15"/>
      <c r="K29" s="15"/>
      <c r="L29" s="14"/>
      <c r="N29" s="19"/>
    </row>
    <row r="30" spans="3:51" ht="12" customHeight="1">
      <c r="C30" s="13"/>
      <c r="D30" s="349" t="s">
        <v>5428</v>
      </c>
      <c r="E30" s="350"/>
      <c r="F30" s="350"/>
      <c r="G30" s="350"/>
      <c r="H30" s="350"/>
      <c r="I30" s="350"/>
      <c r="J30" s="350"/>
      <c r="K30" s="351"/>
      <c r="L30" s="14"/>
      <c r="N30" s="19"/>
    </row>
    <row r="31" spans="3:51" ht="14.25" customHeight="1">
      <c r="C31" s="13"/>
      <c r="D31" s="25" t="s">
        <v>5429</v>
      </c>
      <c r="E31" s="26" t="s">
        <v>5430</v>
      </c>
      <c r="F31" s="381"/>
      <c r="G31" s="381"/>
      <c r="H31" s="381"/>
      <c r="I31" s="381"/>
      <c r="J31" s="381"/>
      <c r="K31" s="382"/>
      <c r="L31" s="14"/>
      <c r="N31" s="19"/>
    </row>
    <row r="32" spans="3:51" ht="26.25" customHeight="1">
      <c r="C32" s="13"/>
      <c r="D32" s="27"/>
      <c r="E32" s="28" t="s">
        <v>5431</v>
      </c>
      <c r="F32" s="28" t="s">
        <v>5432</v>
      </c>
      <c r="G32" s="29" t="s">
        <v>5433</v>
      </c>
      <c r="H32" s="383" t="s">
        <v>5434</v>
      </c>
      <c r="I32" s="383"/>
      <c r="J32" s="383"/>
      <c r="K32" s="384"/>
      <c r="L32" s="14"/>
      <c r="N32" s="19"/>
    </row>
    <row r="33" spans="3:14" ht="12.75" customHeight="1">
      <c r="C33" s="13" t="s">
        <v>5424</v>
      </c>
      <c r="D33" s="16" t="s">
        <v>5435</v>
      </c>
      <c r="E33" s="23" t="s">
        <v>5436</v>
      </c>
      <c r="F33" s="43"/>
      <c r="G33" s="43"/>
      <c r="H33" s="357"/>
      <c r="I33" s="357"/>
      <c r="J33" s="357"/>
      <c r="K33" s="358"/>
      <c r="L33" s="14"/>
      <c r="N33" s="19"/>
    </row>
    <row r="34" spans="3:14" ht="14.25" customHeight="1">
      <c r="C34" s="13" t="s">
        <v>5426</v>
      </c>
      <c r="D34" s="346" t="s">
        <v>5437</v>
      </c>
      <c r="E34" s="347"/>
      <c r="F34" s="347"/>
      <c r="G34" s="347"/>
      <c r="H34" s="347"/>
      <c r="I34" s="347"/>
      <c r="J34" s="347"/>
      <c r="K34" s="348"/>
      <c r="L34" s="14"/>
      <c r="N34" s="19"/>
    </row>
    <row r="35" spans="3:14" ht="12.75" customHeight="1">
      <c r="C35" s="13"/>
      <c r="D35" s="15"/>
      <c r="E35" s="15"/>
      <c r="F35" s="15"/>
      <c r="G35" s="15"/>
      <c r="H35" s="15"/>
      <c r="I35" s="15"/>
      <c r="J35" s="15"/>
      <c r="K35" s="15"/>
      <c r="L35" s="14"/>
    </row>
    <row r="36" spans="3:14" ht="12" customHeight="1">
      <c r="C36" s="13"/>
      <c r="D36" s="349" t="s">
        <v>5438</v>
      </c>
      <c r="E36" s="350"/>
      <c r="F36" s="350"/>
      <c r="G36" s="350"/>
      <c r="H36" s="350"/>
      <c r="I36" s="350"/>
      <c r="J36" s="350"/>
      <c r="K36" s="351"/>
      <c r="L36" s="14"/>
      <c r="N36" s="19"/>
    </row>
    <row r="37" spans="3:14" ht="24.75" customHeight="1">
      <c r="C37" s="13"/>
      <c r="D37" s="30"/>
      <c r="E37" s="20" t="s">
        <v>5439</v>
      </c>
      <c r="F37" s="20" t="s">
        <v>5440</v>
      </c>
      <c r="G37" s="20" t="s">
        <v>5441</v>
      </c>
      <c r="H37" s="20" t="s">
        <v>5442</v>
      </c>
      <c r="I37" s="372" t="s">
        <v>211</v>
      </c>
      <c r="J37" s="373"/>
      <c r="K37" s="374"/>
      <c r="L37" s="14"/>
      <c r="N37" s="19"/>
    </row>
    <row r="38" spans="3:14" ht="12.75" customHeight="1">
      <c r="C38" s="13" t="s">
        <v>5424</v>
      </c>
      <c r="D38" s="16" t="s">
        <v>5443</v>
      </c>
      <c r="E38" s="43"/>
      <c r="F38" s="43"/>
      <c r="G38" s="43"/>
      <c r="H38" s="43"/>
      <c r="I38" s="375"/>
      <c r="J38" s="376"/>
      <c r="K38" s="377"/>
      <c r="L38" s="14"/>
    </row>
    <row r="39" spans="3:14" ht="12.75" customHeight="1">
      <c r="C39" s="3" t="s">
        <v>5444</v>
      </c>
      <c r="D39" s="16" t="s">
        <v>5445</v>
      </c>
      <c r="E39" s="43"/>
      <c r="F39" s="43"/>
      <c r="G39" s="43"/>
      <c r="H39" s="43"/>
      <c r="I39" s="375"/>
      <c r="J39" s="376"/>
      <c r="K39" s="377"/>
      <c r="L39" s="14"/>
    </row>
    <row r="40" spans="3:14" ht="12.75" customHeight="1">
      <c r="C40" s="3" t="s">
        <v>5444</v>
      </c>
      <c r="D40" s="16" t="s">
        <v>5446</v>
      </c>
      <c r="E40" s="43"/>
      <c r="F40" s="43"/>
      <c r="G40" s="43"/>
      <c r="H40" s="43"/>
      <c r="I40" s="375"/>
      <c r="J40" s="376"/>
      <c r="K40" s="377"/>
      <c r="L40" s="14"/>
    </row>
    <row r="41" spans="3:14" ht="12.75" customHeight="1">
      <c r="C41" s="3" t="s">
        <v>5444</v>
      </c>
      <c r="D41" s="16" t="s">
        <v>5447</v>
      </c>
      <c r="E41" s="43"/>
      <c r="F41" s="43"/>
      <c r="G41" s="43"/>
      <c r="H41" s="43"/>
      <c r="I41" s="375"/>
      <c r="J41" s="376"/>
      <c r="K41" s="377"/>
      <c r="L41" s="14"/>
    </row>
    <row r="42" spans="3:14" ht="12.75" customHeight="1">
      <c r="C42" s="3" t="s">
        <v>5444</v>
      </c>
      <c r="D42" s="16" t="s">
        <v>5448</v>
      </c>
      <c r="E42" s="43"/>
      <c r="F42" s="43"/>
      <c r="G42" s="43"/>
      <c r="H42" s="43"/>
      <c r="I42" s="375"/>
      <c r="J42" s="376"/>
      <c r="K42" s="377"/>
      <c r="L42" s="14"/>
    </row>
    <row r="43" spans="3:14" ht="12.75" customHeight="1">
      <c r="C43" s="3" t="s">
        <v>5444</v>
      </c>
      <c r="D43" s="16" t="s">
        <v>5449</v>
      </c>
      <c r="E43" s="43"/>
      <c r="F43" s="43"/>
      <c r="G43" s="43"/>
      <c r="H43" s="43"/>
      <c r="I43" s="375"/>
      <c r="J43" s="376"/>
      <c r="K43" s="377"/>
      <c r="L43" s="14"/>
    </row>
    <row r="44" spans="3:14" ht="12.75" customHeight="1">
      <c r="C44" s="3" t="s">
        <v>5444</v>
      </c>
      <c r="D44" s="16" t="s">
        <v>5450</v>
      </c>
      <c r="E44" s="43"/>
      <c r="F44" s="43"/>
      <c r="G44" s="43"/>
      <c r="H44" s="43"/>
      <c r="I44" s="375"/>
      <c r="J44" s="376"/>
      <c r="K44" s="377"/>
      <c r="L44" s="14"/>
    </row>
    <row r="45" spans="3:14" ht="12.75" customHeight="1">
      <c r="C45" s="3" t="s">
        <v>5444</v>
      </c>
      <c r="D45" s="16" t="s">
        <v>5451</v>
      </c>
      <c r="E45" s="43"/>
      <c r="F45" s="43"/>
      <c r="G45" s="43"/>
      <c r="H45" s="43"/>
      <c r="I45" s="375"/>
      <c r="J45" s="376"/>
      <c r="K45" s="377"/>
      <c r="L45" s="14"/>
    </row>
    <row r="46" spans="3:14" ht="12.75" customHeight="1">
      <c r="C46" s="3" t="s">
        <v>5444</v>
      </c>
      <c r="D46" s="16" t="s">
        <v>5452</v>
      </c>
      <c r="E46" s="43"/>
      <c r="F46" s="43"/>
      <c r="G46" s="43"/>
      <c r="H46" s="43"/>
      <c r="I46" s="375"/>
      <c r="J46" s="376"/>
      <c r="K46" s="377"/>
      <c r="L46" s="14"/>
    </row>
    <row r="47" spans="3:14" ht="26.25" customHeight="1">
      <c r="C47" s="3" t="s">
        <v>5444</v>
      </c>
      <c r="D47" s="16" t="s">
        <v>5453</v>
      </c>
      <c r="E47" s="43"/>
      <c r="F47" s="43"/>
      <c r="G47" s="43"/>
      <c r="H47" s="43"/>
      <c r="I47" s="375"/>
      <c r="J47" s="376"/>
      <c r="K47" s="377"/>
      <c r="L47" s="14"/>
    </row>
    <row r="48" spans="3:14" ht="26.25" customHeight="1">
      <c r="C48" s="3" t="s">
        <v>5444</v>
      </c>
      <c r="D48" s="16" t="s">
        <v>5454</v>
      </c>
      <c r="E48" s="43"/>
      <c r="F48" s="43"/>
      <c r="G48" s="43"/>
      <c r="H48" s="43"/>
      <c r="I48" s="375"/>
      <c r="J48" s="376"/>
      <c r="K48" s="377"/>
      <c r="L48" s="14"/>
    </row>
    <row r="49" spans="3:14" ht="26.25" customHeight="1">
      <c r="C49" s="3" t="s">
        <v>5444</v>
      </c>
      <c r="D49" s="16" t="s">
        <v>5455</v>
      </c>
      <c r="E49" s="43"/>
      <c r="F49" s="43"/>
      <c r="G49" s="43"/>
      <c r="H49" s="43"/>
      <c r="I49" s="375"/>
      <c r="J49" s="376"/>
      <c r="K49" s="377"/>
      <c r="L49" s="14"/>
    </row>
    <row r="50" spans="3:14" ht="26.25" customHeight="1">
      <c r="C50" s="3" t="s">
        <v>5444</v>
      </c>
      <c r="D50" s="16" t="s">
        <v>5456</v>
      </c>
      <c r="E50" s="43"/>
      <c r="F50" s="43"/>
      <c r="G50" s="43"/>
      <c r="H50" s="43"/>
      <c r="I50" s="375"/>
      <c r="J50" s="376"/>
      <c r="K50" s="377"/>
      <c r="L50" s="14"/>
    </row>
    <row r="51" spans="3:14" ht="26.25" customHeight="1">
      <c r="C51" s="3" t="s">
        <v>5444</v>
      </c>
      <c r="D51" s="16" t="s">
        <v>5457</v>
      </c>
      <c r="E51" s="43"/>
      <c r="F51" s="43"/>
      <c r="G51" s="43"/>
      <c r="H51" s="43"/>
      <c r="I51" s="375"/>
      <c r="J51" s="376"/>
      <c r="K51" s="377"/>
      <c r="L51" s="14"/>
    </row>
    <row r="52" spans="3:14" ht="26.25" customHeight="1">
      <c r="C52" s="3" t="s">
        <v>5444</v>
      </c>
      <c r="D52" s="16" t="s">
        <v>5458</v>
      </c>
      <c r="E52" s="43"/>
      <c r="F52" s="43"/>
      <c r="G52" s="43"/>
      <c r="H52" s="43"/>
      <c r="I52" s="375"/>
      <c r="J52" s="376"/>
      <c r="K52" s="377"/>
      <c r="L52" s="14"/>
    </row>
    <row r="53" spans="3:14" ht="26.25" customHeight="1">
      <c r="C53" s="3" t="s">
        <v>5444</v>
      </c>
      <c r="D53" s="16" t="s">
        <v>5459</v>
      </c>
      <c r="E53" s="43"/>
      <c r="F53" s="43"/>
      <c r="G53" s="43"/>
      <c r="H53" s="43"/>
      <c r="I53" s="375"/>
      <c r="J53" s="376"/>
      <c r="K53" s="377"/>
      <c r="L53" s="14"/>
    </row>
    <row r="54" spans="3:14" ht="26.25" customHeight="1">
      <c r="C54" s="3" t="s">
        <v>5444</v>
      </c>
      <c r="D54" s="16" t="s">
        <v>5460</v>
      </c>
      <c r="E54" s="43"/>
      <c r="F54" s="43"/>
      <c r="G54" s="43"/>
      <c r="H54" s="43"/>
      <c r="I54" s="375"/>
      <c r="J54" s="376"/>
      <c r="K54" s="377"/>
      <c r="L54" s="14"/>
    </row>
    <row r="55" spans="3:14" ht="14.25" customHeight="1">
      <c r="C55" s="13" t="s">
        <v>5426</v>
      </c>
      <c r="D55" s="346" t="s">
        <v>5461</v>
      </c>
      <c r="E55" s="347"/>
      <c r="F55" s="347"/>
      <c r="G55" s="347"/>
      <c r="H55" s="347"/>
      <c r="I55" s="347"/>
      <c r="J55" s="347"/>
      <c r="K55" s="348"/>
      <c r="L55" s="14"/>
      <c r="N55" s="19"/>
    </row>
    <row r="56" spans="3:14" ht="12.75" customHeight="1">
      <c r="C56" s="13"/>
      <c r="D56" s="15"/>
      <c r="E56" s="15"/>
      <c r="F56" s="15"/>
      <c r="G56" s="15"/>
      <c r="H56" s="15"/>
      <c r="I56" s="15"/>
      <c r="J56" s="15"/>
      <c r="K56" s="15"/>
      <c r="L56" s="14"/>
      <c r="N56" s="19"/>
    </row>
    <row r="57" spans="3:14" ht="12" customHeight="1">
      <c r="C57" s="13"/>
      <c r="D57" s="364" t="s">
        <v>5462</v>
      </c>
      <c r="E57" s="365"/>
      <c r="F57" s="365"/>
      <c r="G57" s="365"/>
      <c r="H57" s="365"/>
      <c r="I57" s="365"/>
      <c r="J57" s="365"/>
      <c r="K57" s="366"/>
      <c r="L57" s="14"/>
      <c r="N57" s="19"/>
    </row>
    <row r="58" spans="3:14" ht="26.25" customHeight="1">
      <c r="C58" s="13"/>
      <c r="D58" s="16" t="s">
        <v>5463</v>
      </c>
      <c r="E58" s="23" t="s">
        <v>5464</v>
      </c>
      <c r="F58" s="369"/>
      <c r="G58" s="370"/>
      <c r="H58" s="370"/>
      <c r="I58" s="370"/>
      <c r="J58" s="370"/>
      <c r="K58" s="371"/>
      <c r="L58" s="14"/>
      <c r="N58" s="19"/>
    </row>
    <row r="59" spans="3:14" ht="26.25" customHeight="1">
      <c r="C59" s="13"/>
      <c r="D59" s="16" t="s">
        <v>5465</v>
      </c>
      <c r="E59" s="23" t="s">
        <v>5466</v>
      </c>
      <c r="F59" s="352"/>
      <c r="G59" s="353"/>
      <c r="H59" s="353"/>
      <c r="I59" s="353"/>
      <c r="J59" s="353"/>
      <c r="K59" s="354"/>
      <c r="L59" s="14"/>
      <c r="N59" s="19"/>
    </row>
    <row r="60" spans="3:14" ht="27" customHeight="1">
      <c r="C60" s="13"/>
      <c r="D60" s="21" t="s">
        <v>5467</v>
      </c>
      <c r="E60" s="24" t="s">
        <v>5468</v>
      </c>
      <c r="F60" s="378"/>
      <c r="G60" s="379"/>
      <c r="H60" s="379"/>
      <c r="I60" s="379"/>
      <c r="J60" s="379"/>
      <c r="K60" s="380"/>
      <c r="L60" s="14"/>
      <c r="N60" s="19"/>
    </row>
    <row r="61" spans="3:14" ht="12.75" customHeight="1">
      <c r="C61" s="13"/>
      <c r="D61" s="15"/>
      <c r="E61" s="15"/>
      <c r="F61" s="15"/>
      <c r="G61" s="15"/>
      <c r="H61" s="15"/>
      <c r="I61" s="15"/>
      <c r="J61" s="15"/>
      <c r="K61" s="15"/>
      <c r="L61" s="14"/>
      <c r="N61" s="19"/>
    </row>
    <row r="62" spans="3:14" ht="12" customHeight="1">
      <c r="C62" s="13"/>
      <c r="D62" s="349" t="s">
        <v>5469</v>
      </c>
      <c r="E62" s="350"/>
      <c r="F62" s="350"/>
      <c r="G62" s="350"/>
      <c r="H62" s="350"/>
      <c r="I62" s="350"/>
      <c r="J62" s="350"/>
      <c r="K62" s="351"/>
      <c r="L62" s="14"/>
      <c r="N62" s="19"/>
    </row>
    <row r="63" spans="3:14" ht="12.75" customHeight="1">
      <c r="C63" s="13"/>
      <c r="D63" s="16"/>
      <c r="E63" s="31" t="s">
        <v>5470</v>
      </c>
      <c r="F63" s="367" t="s">
        <v>5471</v>
      </c>
      <c r="G63" s="367"/>
      <c r="H63" s="367"/>
      <c r="I63" s="367"/>
      <c r="J63" s="367"/>
      <c r="K63" s="368"/>
      <c r="L63" s="14"/>
      <c r="N63" s="19"/>
    </row>
    <row r="64" spans="3:14" ht="12.75" customHeight="1">
      <c r="C64" s="13" t="s">
        <v>5424</v>
      </c>
      <c r="D64" s="16" t="s">
        <v>5472</v>
      </c>
      <c r="E64" s="41"/>
      <c r="F64" s="352"/>
      <c r="G64" s="353"/>
      <c r="H64" s="353"/>
      <c r="I64" s="353"/>
      <c r="J64" s="353"/>
      <c r="K64" s="354"/>
      <c r="L64" s="14"/>
      <c r="N64" s="19"/>
    </row>
    <row r="65" spans="3:14" ht="14.25" customHeight="1">
      <c r="C65" s="13" t="s">
        <v>5426</v>
      </c>
      <c r="D65" s="346" t="s">
        <v>5473</v>
      </c>
      <c r="E65" s="347"/>
      <c r="F65" s="347"/>
      <c r="G65" s="347"/>
      <c r="H65" s="347"/>
      <c r="I65" s="347"/>
      <c r="J65" s="347"/>
      <c r="K65" s="348"/>
      <c r="L65" s="14"/>
      <c r="N65" s="19"/>
    </row>
    <row r="66" spans="3:14" ht="12.75" customHeight="1">
      <c r="C66" s="13"/>
      <c r="D66" s="15"/>
      <c r="E66" s="15"/>
      <c r="F66" s="15"/>
      <c r="G66" s="15"/>
      <c r="H66" s="15"/>
      <c r="I66" s="15"/>
      <c r="J66" s="15"/>
      <c r="K66" s="15"/>
      <c r="L66" s="14"/>
      <c r="N66" s="19"/>
    </row>
    <row r="67" spans="3:14" ht="12" customHeight="1">
      <c r="C67" s="13"/>
      <c r="D67" s="364" t="s">
        <v>5474</v>
      </c>
      <c r="E67" s="365"/>
      <c r="F67" s="365"/>
      <c r="G67" s="365"/>
      <c r="H67" s="365"/>
      <c r="I67" s="365"/>
      <c r="J67" s="365"/>
      <c r="K67" s="366"/>
      <c r="L67" s="14"/>
      <c r="N67" s="19"/>
    </row>
    <row r="68" spans="3:14" ht="52.5" customHeight="1">
      <c r="C68" s="13"/>
      <c r="D68" s="16" t="s">
        <v>5475</v>
      </c>
      <c r="E68" s="23" t="s">
        <v>5476</v>
      </c>
      <c r="F68" s="362"/>
      <c r="G68" s="362"/>
      <c r="H68" s="362"/>
      <c r="I68" s="362"/>
      <c r="J68" s="362"/>
      <c r="K68" s="363"/>
      <c r="L68" s="14"/>
      <c r="N68" s="19"/>
    </row>
    <row r="69" spans="3:14" ht="12.75" customHeight="1">
      <c r="C69" s="13"/>
      <c r="D69" s="16" t="s">
        <v>5477</v>
      </c>
      <c r="E69" s="23" t="s">
        <v>5478</v>
      </c>
      <c r="F69" s="359"/>
      <c r="G69" s="360"/>
      <c r="H69" s="360"/>
      <c r="I69" s="360"/>
      <c r="J69" s="360"/>
      <c r="K69" s="361"/>
      <c r="L69" s="14"/>
      <c r="N69" s="19"/>
    </row>
    <row r="70" spans="3:14" ht="12.75" customHeight="1">
      <c r="C70" s="13"/>
      <c r="D70" s="16" t="s">
        <v>5479</v>
      </c>
      <c r="E70" s="23" t="s">
        <v>5480</v>
      </c>
      <c r="F70" s="357"/>
      <c r="G70" s="357"/>
      <c r="H70" s="357"/>
      <c r="I70" s="357"/>
      <c r="J70" s="357"/>
      <c r="K70" s="358"/>
      <c r="L70" s="14"/>
      <c r="N70" s="19"/>
    </row>
    <row r="71" spans="3:14" ht="27" customHeight="1">
      <c r="C71" s="13"/>
      <c r="D71" s="21" t="s">
        <v>5481</v>
      </c>
      <c r="E71" s="24" t="s">
        <v>5482</v>
      </c>
      <c r="F71" s="355"/>
      <c r="G71" s="355"/>
      <c r="H71" s="355"/>
      <c r="I71" s="355"/>
      <c r="J71" s="355"/>
      <c r="K71" s="356"/>
      <c r="L71" s="14"/>
    </row>
    <row r="72" spans="3:14" ht="12" customHeight="1">
      <c r="C72" s="32"/>
      <c r="D72" s="33"/>
      <c r="E72" s="33"/>
      <c r="F72" s="33"/>
      <c r="G72" s="33"/>
      <c r="H72" s="33"/>
      <c r="I72" s="33"/>
      <c r="J72" s="33"/>
      <c r="K72" s="33"/>
      <c r="L72" s="34"/>
    </row>
  </sheetData>
  <sheetProtection formatColumns="0" formatRows="0" insertRows="0" deleteColumns="0" deleteRows="0" sort="0" autoFilter="0"/>
  <mergeCells count="60">
    <mergeCell ref="I42:K42"/>
    <mergeCell ref="I39:K39"/>
    <mergeCell ref="I40:K40"/>
    <mergeCell ref="I41:K41"/>
    <mergeCell ref="I49:K49"/>
    <mergeCell ref="I50:K50"/>
    <mergeCell ref="I47:K47"/>
    <mergeCell ref="I48:K48"/>
    <mergeCell ref="I43:K43"/>
    <mergeCell ref="I44:K44"/>
    <mergeCell ref="D4:K4"/>
    <mergeCell ref="F13:K13"/>
    <mergeCell ref="F14:K14"/>
    <mergeCell ref="F7:K7"/>
    <mergeCell ref="F8:K8"/>
    <mergeCell ref="D6:K6"/>
    <mergeCell ref="F9:K9"/>
    <mergeCell ref="F10:K10"/>
    <mergeCell ref="F11:K11"/>
    <mergeCell ref="F12:K12"/>
    <mergeCell ref="G15:J15"/>
    <mergeCell ref="F22:K22"/>
    <mergeCell ref="D18:K18"/>
    <mergeCell ref="F16:K16"/>
    <mergeCell ref="F19:K19"/>
    <mergeCell ref="F20:K20"/>
    <mergeCell ref="F21:K21"/>
    <mergeCell ref="F31:K31"/>
    <mergeCell ref="H32:K32"/>
    <mergeCell ref="H33:K33"/>
    <mergeCell ref="F23:K23"/>
    <mergeCell ref="F24:K24"/>
    <mergeCell ref="D30:K30"/>
    <mergeCell ref="D26:K26"/>
    <mergeCell ref="F27:K27"/>
    <mergeCell ref="D28:K28"/>
    <mergeCell ref="D34:K34"/>
    <mergeCell ref="D55:K55"/>
    <mergeCell ref="F63:K63"/>
    <mergeCell ref="F58:K58"/>
    <mergeCell ref="F59:K59"/>
    <mergeCell ref="D57:K57"/>
    <mergeCell ref="I37:K37"/>
    <mergeCell ref="I38:K38"/>
    <mergeCell ref="F60:K60"/>
    <mergeCell ref="D36:K36"/>
    <mergeCell ref="I53:K53"/>
    <mergeCell ref="I54:K54"/>
    <mergeCell ref="I45:K45"/>
    <mergeCell ref="I46:K46"/>
    <mergeCell ref="I51:K51"/>
    <mergeCell ref="I52:K52"/>
    <mergeCell ref="D65:K65"/>
    <mergeCell ref="D62:K62"/>
    <mergeCell ref="F64:K64"/>
    <mergeCell ref="F71:K71"/>
    <mergeCell ref="F70:K70"/>
    <mergeCell ref="F69:K69"/>
    <mergeCell ref="F68:K68"/>
    <mergeCell ref="D67:K67"/>
  </mergeCells>
  <dataValidations count="9">
    <dataValidation type="list" allowBlank="1" showInputMessage="1" showErrorMessage="1" sqref="G38 G40:G54">
      <formula1>"Готов, В разработке"</formula1>
    </dataValidation>
    <dataValidation type="list" allowBlank="1" showInputMessage="1" showErrorMessage="1" sqref="F13:K13">
      <formula1>ps_z</formula1>
    </dataValidation>
    <dataValidation type="list" errorStyle="warning" allowBlank="1" showInputMessage="1" showErrorMessage="1" sqref="F10:K10">
      <formula1>ps_sr</formula1>
    </dataValidation>
    <dataValidation type="list" allowBlank="1" showInputMessage="1" showErrorMessage="1" sqref="F11:K11">
      <formula1>ps_psr</formula1>
    </dataValidation>
    <dataValidation type="list" errorStyle="warning" allowBlank="1" showInputMessage="1" showErrorMessage="1" sqref="F19:K19">
      <formula1>ps_ti</formula1>
    </dataValidation>
    <dataValidation type="list" allowBlank="1" showInputMessage="1" showErrorMessage="1" sqref="F15">
      <formula1>ps_tsh</formula1>
    </dataValidation>
    <dataValidation type="list" errorStyle="warning" allowBlank="1" showInputMessage="1" showErrorMessage="1" sqref="F12:K12">
      <formula1>ps_ssh</formula1>
    </dataValidation>
    <dataValidation type="list" allowBlank="1" showInputMessage="1" showErrorMessage="1" sqref="F14:K14">
      <formula1>ps_geo</formula1>
    </dataValidation>
    <dataValidation type="list" errorStyle="warning" allowBlank="1" showInputMessage="1" showErrorMessage="1" sqref="F31:K31">
      <formula1>ps_p</formula1>
    </dataValidation>
  </dataValidations>
  <hyperlinks>
    <hyperlink ref="D28:K28" location="Паспорт!R1C1" display="Добавить документ"/>
    <hyperlink ref="D34:K34" location="Паспорт!R1C1" display="Добавить мониторинг"/>
    <hyperlink ref="C39" location="'Паспорт'!$C$39" display="Удалить"/>
    <hyperlink ref="C40" location="'Паспорт'!$C$40" display="Удалить"/>
    <hyperlink ref="C41" location="'Паспорт'!$C$41" display="Удалить"/>
    <hyperlink ref="C42" location="'Паспорт'!$C$42" display="Удалить"/>
    <hyperlink ref="C43" location="'Паспорт'!$C$43" display="Удалить"/>
    <hyperlink ref="C44" location="'Паспорт'!$C$44" display="Удалить"/>
    <hyperlink ref="C45" location="'Паспорт'!$C$45" display="Удалить"/>
    <hyperlink ref="C46" location="'Паспорт'!$C$46" display="Удалить"/>
    <hyperlink ref="C47" location="'Паспорт'!$C$47" display="Удалить"/>
    <hyperlink ref="C48" location="'Паспорт'!$C$48" display="Удалить"/>
    <hyperlink ref="C49" location="'Паспорт'!$C$49" display="Удалить"/>
    <hyperlink ref="C50" location="'Паспорт'!$C$50" display="Удалить"/>
    <hyperlink ref="C51" location="'Паспорт'!$C$51" display="Удалить"/>
    <hyperlink ref="C52" location="'Паспорт'!$C$52" display="Удалить"/>
    <hyperlink ref="C53" location="'Паспорт'!$C$53" display="Удалить"/>
    <hyperlink ref="C54" location="'Паспорт'!$C$54" display="Удалить"/>
    <hyperlink ref="D55:K55" location="Паспорт!R1C1" display="Добавить лист"/>
    <hyperlink ref="D65:K65" location="Паспорт!R1C1" display="Добавить версию"/>
  </hyperlink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showRowColHeaders="0" topLeftCell="D4" workbookViewId="0">
      <selection activeCell="E5" sqref="E5:F5"/>
    </sheetView>
  </sheetViews>
  <sheetFormatPr defaultColWidth="9" defaultRowHeight="12" customHeight="1"/>
  <cols>
    <col min="1" max="3" width="9" style="2" hidden="1"/>
    <col min="4" max="4" width="13" style="2" customWidth="1"/>
    <col min="5" max="6" width="5.5703125" style="2" customWidth="1"/>
    <col min="7" max="16" width="7.5703125" style="2" customWidth="1"/>
  </cols>
  <sheetData>
    <row r="1" spans="5:24" ht="12" hidden="1" customHeight="1"/>
    <row r="2" spans="5:24" ht="12" hidden="1" customHeight="1"/>
    <row r="3" spans="5:24" ht="12" hidden="1" customHeight="1"/>
    <row r="4" spans="5:24" ht="52.5" customHeight="1"/>
    <row r="5" spans="5:24" ht="20.25" customHeight="1">
      <c r="E5" s="289" t="s">
        <v>14</v>
      </c>
      <c r="F5" s="289"/>
      <c r="G5" s="290" t="s">
        <v>15</v>
      </c>
      <c r="H5" s="290"/>
      <c r="I5" s="290"/>
      <c r="J5" s="290"/>
      <c r="K5" s="290"/>
      <c r="L5" s="290"/>
      <c r="M5" s="290"/>
      <c r="N5" s="290"/>
      <c r="O5" s="290"/>
      <c r="P5" s="290"/>
      <c r="Q5" s="292" t="s">
        <v>16</v>
      </c>
      <c r="R5" s="292"/>
      <c r="S5" s="292"/>
      <c r="T5" s="292"/>
      <c r="U5" s="292"/>
      <c r="V5" s="292"/>
      <c r="W5" s="292"/>
      <c r="X5" s="292"/>
    </row>
    <row r="6" spans="5:24" ht="20.25" customHeight="1">
      <c r="E6" s="289" t="s">
        <v>17</v>
      </c>
      <c r="F6" s="289"/>
      <c r="G6" s="290" t="s">
        <v>18</v>
      </c>
      <c r="H6" s="290"/>
      <c r="I6" s="290"/>
      <c r="J6" s="290"/>
      <c r="K6" s="290"/>
      <c r="L6" s="290"/>
      <c r="M6" s="290"/>
      <c r="N6" s="290"/>
      <c r="O6" s="290"/>
      <c r="P6" s="290"/>
      <c r="Q6" s="292" t="s">
        <v>19</v>
      </c>
      <c r="R6" s="292"/>
      <c r="S6" s="292"/>
      <c r="T6" s="292"/>
      <c r="U6" s="292"/>
      <c r="V6" s="292"/>
      <c r="W6" s="292"/>
      <c r="X6" s="292"/>
    </row>
    <row r="7" spans="5:24" ht="20.25" customHeight="1">
      <c r="E7" s="289" t="s">
        <v>20</v>
      </c>
      <c r="F7" s="289"/>
      <c r="G7" s="290" t="s">
        <v>21</v>
      </c>
      <c r="H7" s="290"/>
      <c r="I7" s="290"/>
      <c r="J7" s="290"/>
      <c r="K7" s="290"/>
      <c r="L7" s="290"/>
      <c r="M7" s="290"/>
      <c r="N7" s="290"/>
      <c r="O7" s="290"/>
      <c r="P7" s="290"/>
      <c r="Q7" s="291" t="s">
        <v>22</v>
      </c>
      <c r="R7" s="291"/>
      <c r="S7" s="291"/>
      <c r="T7" s="291"/>
      <c r="U7" s="291"/>
      <c r="V7" s="291"/>
      <c r="W7" s="291"/>
      <c r="X7" s="291"/>
    </row>
    <row r="8" spans="5:24" ht="20.25" customHeight="1">
      <c r="E8" s="289" t="s">
        <v>23</v>
      </c>
      <c r="F8" s="289"/>
      <c r="G8" s="290" t="s">
        <v>24</v>
      </c>
      <c r="H8" s="290"/>
      <c r="I8" s="290"/>
      <c r="J8" s="290"/>
      <c r="K8" s="290"/>
      <c r="L8" s="290"/>
      <c r="M8" s="290"/>
      <c r="N8" s="290"/>
      <c r="O8" s="290"/>
      <c r="P8" s="290"/>
      <c r="Q8" s="291" t="s">
        <v>25</v>
      </c>
      <c r="R8" s="291"/>
      <c r="S8" s="291"/>
      <c r="T8" s="291"/>
      <c r="U8" s="291"/>
      <c r="V8" s="291"/>
      <c r="W8" s="291"/>
      <c r="X8" s="291"/>
    </row>
    <row r="9" spans="5:24" ht="20.25" customHeight="1">
      <c r="E9" s="289" t="s">
        <v>26</v>
      </c>
      <c r="F9" s="289"/>
      <c r="G9" s="290" t="s">
        <v>27</v>
      </c>
      <c r="H9" s="290"/>
      <c r="I9" s="290"/>
      <c r="J9" s="290"/>
      <c r="K9" s="290"/>
      <c r="L9" s="290"/>
      <c r="M9" s="290"/>
      <c r="N9" s="290"/>
      <c r="O9" s="290"/>
      <c r="P9" s="290"/>
      <c r="Q9" s="292" t="s">
        <v>28</v>
      </c>
      <c r="R9" s="292"/>
      <c r="S9" s="292"/>
      <c r="T9" s="292"/>
      <c r="U9" s="292"/>
      <c r="V9" s="292"/>
      <c r="W9" s="292"/>
      <c r="X9" s="292"/>
    </row>
    <row r="10" spans="5:24" ht="20.25" customHeight="1">
      <c r="E10" s="289" t="s">
        <v>29</v>
      </c>
      <c r="F10" s="289"/>
      <c r="G10" s="290" t="s">
        <v>30</v>
      </c>
      <c r="H10" s="290"/>
      <c r="I10" s="290"/>
      <c r="J10" s="290"/>
      <c r="K10" s="290"/>
      <c r="L10" s="290"/>
      <c r="M10" s="290"/>
      <c r="N10" s="290"/>
      <c r="O10" s="290"/>
      <c r="P10" s="290"/>
      <c r="Q10" s="291" t="s">
        <v>31</v>
      </c>
      <c r="R10" s="291"/>
      <c r="S10" s="291"/>
      <c r="T10" s="291"/>
      <c r="U10" s="291"/>
      <c r="V10" s="291"/>
      <c r="W10" s="291"/>
      <c r="X10" s="291"/>
    </row>
    <row r="11" spans="5:24" ht="20.25" customHeight="1">
      <c r="E11" s="289" t="s">
        <v>32</v>
      </c>
      <c r="F11" s="289"/>
      <c r="G11" s="290" t="s">
        <v>33</v>
      </c>
      <c r="H11" s="290"/>
      <c r="I11" s="290"/>
      <c r="J11" s="290"/>
      <c r="K11" s="290"/>
      <c r="L11" s="290"/>
      <c r="M11" s="290"/>
      <c r="N11" s="290"/>
      <c r="O11" s="290"/>
      <c r="P11" s="290"/>
      <c r="Q11" s="292" t="s">
        <v>34</v>
      </c>
      <c r="R11" s="292"/>
      <c r="S11" s="292"/>
      <c r="T11" s="292"/>
      <c r="U11" s="292"/>
      <c r="V11" s="292"/>
      <c r="W11" s="292"/>
      <c r="X11" s="292"/>
    </row>
    <row r="12" spans="5:24" ht="20.25" customHeight="1">
      <c r="E12" s="289" t="s">
        <v>35</v>
      </c>
      <c r="F12" s="289"/>
      <c r="G12" s="290" t="s">
        <v>36</v>
      </c>
      <c r="H12" s="290"/>
      <c r="I12" s="290"/>
      <c r="J12" s="290"/>
      <c r="K12" s="290"/>
      <c r="L12" s="290"/>
      <c r="M12" s="290"/>
      <c r="N12" s="290"/>
      <c r="O12" s="290"/>
      <c r="P12" s="290"/>
      <c r="Q12" s="292" t="s">
        <v>37</v>
      </c>
      <c r="R12" s="292"/>
      <c r="S12" s="292"/>
      <c r="T12" s="292"/>
      <c r="U12" s="292"/>
      <c r="V12" s="292"/>
      <c r="W12" s="292"/>
      <c r="X12" s="292"/>
    </row>
    <row r="13" spans="5:24" ht="20.25" customHeight="1">
      <c r="E13" s="289" t="s">
        <v>38</v>
      </c>
      <c r="F13" s="289"/>
      <c r="G13" s="290" t="s">
        <v>39</v>
      </c>
      <c r="H13" s="290"/>
      <c r="I13" s="290"/>
      <c r="J13" s="290"/>
      <c r="K13" s="290"/>
      <c r="L13" s="290"/>
      <c r="M13" s="290"/>
      <c r="N13" s="290"/>
      <c r="O13" s="290"/>
      <c r="P13" s="290"/>
      <c r="Q13" s="291" t="s">
        <v>40</v>
      </c>
      <c r="R13" s="291"/>
      <c r="S13" s="291"/>
      <c r="T13" s="291"/>
      <c r="U13" s="291"/>
      <c r="V13" s="291"/>
      <c r="W13" s="291"/>
      <c r="X13" s="291"/>
    </row>
    <row r="14" spans="5:24" ht="12" customHeight="1">
      <c r="Q14" s="287" t="s">
        <v>41</v>
      </c>
      <c r="R14" s="287"/>
      <c r="S14" s="287"/>
      <c r="T14" s="287"/>
      <c r="U14" s="287"/>
      <c r="V14" s="287"/>
      <c r="W14" s="287"/>
      <c r="X14" s="287"/>
    </row>
    <row r="15" spans="5:24" ht="12" customHeight="1">
      <c r="Q15" s="288"/>
      <c r="R15" s="288"/>
      <c r="S15" s="288"/>
      <c r="T15" s="288"/>
      <c r="U15" s="288"/>
      <c r="V15" s="288"/>
      <c r="W15" s="288"/>
      <c r="X15" s="288"/>
    </row>
    <row r="16" spans="5:24" ht="12" customHeight="1">
      <c r="Q16" s="288"/>
      <c r="R16" s="288"/>
      <c r="S16" s="288"/>
      <c r="T16" s="288"/>
      <c r="U16" s="288"/>
      <c r="V16" s="288"/>
      <c r="W16" s="288"/>
      <c r="X16" s="288"/>
    </row>
  </sheetData>
  <sheetProtection insertRows="0" deleteColumns="0" deleteRows="0" sort="0" autoFilter="0"/>
  <mergeCells count="28">
    <mergeCell ref="E11:F11"/>
    <mergeCell ref="G11:P11"/>
    <mergeCell ref="Q11:X11"/>
    <mergeCell ref="E12:F12"/>
    <mergeCell ref="G12:P12"/>
    <mergeCell ref="Q12:X12"/>
    <mergeCell ref="E5:F5"/>
    <mergeCell ref="G5:P5"/>
    <mergeCell ref="Q5:X5"/>
    <mergeCell ref="E6:F6"/>
    <mergeCell ref="G6:P6"/>
    <mergeCell ref="Q6:X6"/>
    <mergeCell ref="Q14:X16"/>
    <mergeCell ref="E7:F7"/>
    <mergeCell ref="G7:P7"/>
    <mergeCell ref="Q7:X7"/>
    <mergeCell ref="E8:F8"/>
    <mergeCell ref="G8:P8"/>
    <mergeCell ref="Q8:X8"/>
    <mergeCell ref="E9:F9"/>
    <mergeCell ref="G9:P9"/>
    <mergeCell ref="Q9:X9"/>
    <mergeCell ref="E10:F10"/>
    <mergeCell ref="G10:P10"/>
    <mergeCell ref="Q10:X10"/>
    <mergeCell ref="E13:F13"/>
    <mergeCell ref="G13:P13"/>
    <mergeCell ref="Q13:X13"/>
  </mergeCells>
  <pageMargins left="0.7" right="0.7" top="0.75" bottom="0.75" header="0.3" footer="0.3"/>
  <pageSetup paperSize="9" orientation="portrait"/>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3DBDB"/>
    <pageSetUpPr fitToPage="1"/>
  </sheetPr>
  <dimension ref="A1:AO75"/>
  <sheetViews>
    <sheetView showGridLines="0" topLeftCell="B3" workbookViewId="0">
      <selection activeCell="I24" sqref="I24:J24"/>
    </sheetView>
  </sheetViews>
  <sheetFormatPr defaultColWidth="9.140625" defaultRowHeight="12" customHeight="1"/>
  <cols>
    <col min="1" max="1" width="9.140625" style="121" hidden="1"/>
    <col min="2" max="2" width="1.85546875" style="121" customWidth="1"/>
    <col min="3" max="3" width="27.5703125" style="121" customWidth="1"/>
    <col min="4" max="4" width="18.140625" style="121" customWidth="1"/>
    <col min="5" max="5" width="5.85546875" style="121" customWidth="1"/>
    <col min="6" max="6" width="18.85546875" style="121" customWidth="1"/>
    <col min="7" max="7" width="5.140625" style="121" customWidth="1"/>
    <col min="8" max="8" width="32.85546875" style="121" customWidth="1"/>
    <col min="9" max="10" width="16" style="121" customWidth="1"/>
    <col min="11" max="11" width="5" style="121" customWidth="1"/>
    <col min="12" max="41" width="9.140625" style="121"/>
  </cols>
  <sheetData>
    <row r="1" spans="2:41" ht="12" hidden="1" customHeight="1"/>
    <row r="2" spans="2:41" ht="12" hidden="1" customHeight="1">
      <c r="B2" s="122"/>
      <c r="C2" s="123"/>
      <c r="D2" s="123"/>
      <c r="E2" s="123"/>
      <c r="F2" s="123"/>
      <c r="G2" s="123"/>
      <c r="H2" s="123"/>
      <c r="I2" s="123"/>
      <c r="J2" s="123"/>
      <c r="K2" s="124"/>
    </row>
    <row r="3" spans="2:41" ht="23.25" customHeight="1">
      <c r="C3" s="125"/>
      <c r="D3" s="125"/>
      <c r="E3" s="125"/>
      <c r="F3" s="125"/>
      <c r="G3" s="125"/>
      <c r="H3" s="125"/>
      <c r="I3" s="125"/>
      <c r="J3" s="71" t="str">
        <f>version</f>
        <v>Версия отчёта: 1.0.1</v>
      </c>
      <c r="K3" s="72"/>
    </row>
    <row r="4" spans="2:41" ht="20.25" customHeight="1">
      <c r="B4" s="126"/>
      <c r="C4" s="322" t="s">
        <v>3</v>
      </c>
      <c r="D4" s="322"/>
      <c r="E4" s="322"/>
      <c r="F4" s="322"/>
      <c r="G4" s="322"/>
      <c r="H4" s="322"/>
      <c r="I4" s="322"/>
      <c r="J4" s="322"/>
      <c r="K4" s="127"/>
    </row>
    <row r="5" spans="2:41" ht="12" customHeight="1">
      <c r="C5" s="125"/>
      <c r="D5" s="125"/>
      <c r="E5" s="125"/>
      <c r="F5" s="125"/>
      <c r="G5" s="125"/>
      <c r="H5" s="125"/>
      <c r="I5" s="125"/>
      <c r="J5" s="125"/>
      <c r="K5" s="125"/>
    </row>
    <row r="6" spans="2:41" ht="12" hidden="1" customHeight="1">
      <c r="B6" s="323"/>
      <c r="C6" s="323"/>
      <c r="D6" s="323"/>
      <c r="E6" s="323"/>
      <c r="F6" s="323"/>
      <c r="G6" s="323"/>
      <c r="H6" s="323"/>
      <c r="I6" s="323"/>
      <c r="J6" s="323"/>
      <c r="K6" s="323"/>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row>
    <row r="7" spans="2:41" ht="12" hidden="1" customHeight="1">
      <c r="C7" s="125"/>
      <c r="D7" s="125"/>
      <c r="E7" s="125"/>
      <c r="F7" s="125"/>
      <c r="G7" s="125"/>
      <c r="H7" s="125"/>
      <c r="I7" s="125"/>
      <c r="J7" s="125"/>
      <c r="K7" s="125"/>
    </row>
    <row r="8" spans="2:41" ht="12" customHeight="1">
      <c r="C8" s="261"/>
      <c r="D8" s="125"/>
      <c r="E8" s="125"/>
      <c r="G8" s="125"/>
      <c r="H8" s="125"/>
      <c r="I8" s="125"/>
      <c r="J8" s="125"/>
      <c r="K8" s="125"/>
    </row>
    <row r="9" spans="2:41" ht="20.25" customHeight="1">
      <c r="C9" s="130" t="s">
        <v>42</v>
      </c>
      <c r="D9" s="324" t="s">
        <v>43</v>
      </c>
      <c r="E9" s="324"/>
      <c r="F9" s="324"/>
      <c r="G9" s="125"/>
      <c r="H9" s="325" t="s">
        <v>44</v>
      </c>
      <c r="I9" s="325"/>
      <c r="J9" s="325"/>
      <c r="K9" s="125"/>
    </row>
    <row r="10" spans="2:41" ht="12" customHeight="1">
      <c r="C10" s="125"/>
      <c r="D10" s="125"/>
      <c r="E10" s="125"/>
      <c r="F10" s="125"/>
      <c r="G10" s="125"/>
      <c r="H10" s="325"/>
      <c r="I10" s="325"/>
      <c r="J10" s="325"/>
      <c r="K10" s="125"/>
    </row>
    <row r="11" spans="2:41" ht="22.5" customHeight="1">
      <c r="C11" s="131"/>
      <c r="D11" s="299" t="s">
        <v>45</v>
      </c>
      <c r="E11" s="299"/>
      <c r="F11" s="299"/>
      <c r="G11" s="125"/>
      <c r="H11" s="325"/>
      <c r="I11" s="325"/>
      <c r="J11" s="325"/>
      <c r="K11" s="125"/>
    </row>
    <row r="12" spans="2:41" ht="20.25" customHeight="1">
      <c r="C12" s="130" t="s">
        <v>46</v>
      </c>
      <c r="D12" s="319">
        <v>2024</v>
      </c>
      <c r="E12" s="320"/>
      <c r="F12" s="321"/>
      <c r="G12" s="125"/>
      <c r="H12" s="325"/>
      <c r="I12" s="325"/>
      <c r="J12" s="325"/>
      <c r="K12" s="125"/>
    </row>
    <row r="13" spans="2:41" ht="22.5" hidden="1" customHeight="1">
      <c r="C13" s="130"/>
      <c r="D13" s="313"/>
      <c r="E13" s="314"/>
      <c r="F13" s="315"/>
      <c r="G13" s="125"/>
      <c r="H13" s="133"/>
      <c r="I13" s="133"/>
      <c r="J13" s="133"/>
      <c r="K13" s="125"/>
    </row>
    <row r="14" spans="2:41" ht="20.25" customHeight="1">
      <c r="C14" s="130" t="s">
        <v>47</v>
      </c>
      <c r="D14" s="316">
        <v>45657.459317129629</v>
      </c>
      <c r="E14" s="317"/>
      <c r="F14" s="318"/>
      <c r="G14" s="125"/>
      <c r="H14" s="133"/>
      <c r="I14" s="133"/>
      <c r="J14" s="133"/>
      <c r="K14" s="125"/>
    </row>
    <row r="15" spans="2:41" ht="12.75" customHeight="1">
      <c r="G15" s="125"/>
      <c r="H15" s="125"/>
      <c r="I15" s="125"/>
      <c r="J15" s="125"/>
      <c r="K15" s="125"/>
    </row>
    <row r="16" spans="2:41" ht="20.25" customHeight="1">
      <c r="C16" s="134" t="s">
        <v>48</v>
      </c>
      <c r="D16" s="319" t="s">
        <v>49</v>
      </c>
      <c r="E16" s="320"/>
      <c r="F16" s="321"/>
      <c r="G16" s="125"/>
      <c r="H16" s="125"/>
      <c r="I16" s="125"/>
      <c r="J16" s="125"/>
      <c r="K16" s="125"/>
    </row>
    <row r="17" spans="3:11" ht="22.5" hidden="1" customHeight="1">
      <c r="G17" s="132"/>
      <c r="H17" s="125"/>
      <c r="I17" s="125"/>
      <c r="J17" s="125"/>
      <c r="K17" s="125"/>
    </row>
    <row r="18" spans="3:11" ht="20.25" customHeight="1">
      <c r="G18" s="132"/>
      <c r="H18" s="134" t="s">
        <v>50</v>
      </c>
      <c r="I18" s="301" t="s">
        <v>51</v>
      </c>
      <c r="J18" s="303"/>
      <c r="K18" s="125"/>
    </row>
    <row r="19" spans="3:11" ht="20.25" customHeight="1">
      <c r="C19" s="131"/>
      <c r="D19" s="299"/>
      <c r="E19" s="299"/>
      <c r="F19" s="299"/>
      <c r="G19" s="125"/>
      <c r="H19" s="134" t="s">
        <v>52</v>
      </c>
      <c r="I19" s="316">
        <v>45744.462407407409</v>
      </c>
      <c r="J19" s="318"/>
      <c r="K19" s="135"/>
    </row>
    <row r="20" spans="3:11" ht="20.25" customHeight="1">
      <c r="C20" s="134" t="s">
        <v>53</v>
      </c>
      <c r="D20" s="301" t="s">
        <v>54</v>
      </c>
      <c r="E20" s="302"/>
      <c r="F20" s="303"/>
      <c r="G20" s="136"/>
      <c r="H20" s="134" t="s">
        <v>55</v>
      </c>
      <c r="I20" s="298" t="s">
        <v>56</v>
      </c>
      <c r="J20" s="295"/>
      <c r="K20" s="125"/>
    </row>
    <row r="21" spans="3:11" ht="22.5" hidden="1" customHeight="1">
      <c r="C21" s="232" t="s">
        <v>57</v>
      </c>
      <c r="D21" s="305"/>
      <c r="E21" s="306"/>
      <c r="F21" s="307"/>
      <c r="G21" s="136"/>
      <c r="H21" s="308"/>
      <c r="I21" s="308"/>
      <c r="J21" s="308"/>
      <c r="K21" s="125"/>
    </row>
    <row r="22" spans="3:11" ht="20.25" customHeight="1">
      <c r="C22" s="134" t="s">
        <v>58</v>
      </c>
      <c r="D22" s="301" t="s">
        <v>59</v>
      </c>
      <c r="E22" s="302"/>
      <c r="F22" s="303"/>
      <c r="G22" s="131"/>
      <c r="H22" s="134" t="s">
        <v>60</v>
      </c>
      <c r="I22" s="298" t="s">
        <v>61</v>
      </c>
      <c r="J22" s="295"/>
      <c r="K22" s="132"/>
    </row>
    <row r="23" spans="3:11" ht="20.25" customHeight="1">
      <c r="C23" s="134" t="s">
        <v>62</v>
      </c>
      <c r="D23" s="301" t="s">
        <v>63</v>
      </c>
      <c r="E23" s="302"/>
      <c r="F23" s="303"/>
      <c r="G23" s="131"/>
      <c r="H23" s="134" t="s">
        <v>64</v>
      </c>
      <c r="I23" s="137" t="s">
        <v>65</v>
      </c>
      <c r="J23" s="137" t="s">
        <v>66</v>
      </c>
      <c r="K23" s="132"/>
    </row>
    <row r="24" spans="3:11" ht="20.25" customHeight="1">
      <c r="C24" s="134" t="s">
        <v>67</v>
      </c>
      <c r="D24" s="309" t="s">
        <v>68</v>
      </c>
      <c r="E24" s="310"/>
      <c r="F24" s="311"/>
      <c r="G24" s="136"/>
      <c r="H24" s="134" t="s">
        <v>69</v>
      </c>
      <c r="I24" s="301" t="s">
        <v>70</v>
      </c>
      <c r="J24" s="303"/>
      <c r="K24" s="125"/>
    </row>
    <row r="25" spans="3:11" ht="22.5" customHeight="1">
      <c r="C25" s="134" t="s">
        <v>71</v>
      </c>
      <c r="D25" s="138" t="s">
        <v>72</v>
      </c>
      <c r="E25" s="132" t="s">
        <v>73</v>
      </c>
      <c r="F25" s="138" t="s">
        <v>74</v>
      </c>
      <c r="G25" s="136"/>
      <c r="H25" s="134"/>
      <c r="I25" s="139"/>
      <c r="J25" s="139"/>
      <c r="K25" s="125"/>
    </row>
    <row r="26" spans="3:11" ht="20.25" customHeight="1">
      <c r="C26" s="134" t="s">
        <v>75</v>
      </c>
      <c r="D26" s="301" t="s">
        <v>76</v>
      </c>
      <c r="E26" s="302"/>
      <c r="F26" s="303"/>
      <c r="G26" s="136"/>
      <c r="H26" s="134"/>
      <c r="I26" s="312" t="s">
        <v>77</v>
      </c>
      <c r="J26" s="312"/>
      <c r="K26" s="132"/>
    </row>
    <row r="27" spans="3:11" ht="14.25" customHeight="1">
      <c r="C27" s="132"/>
      <c r="D27" s="132"/>
      <c r="E27" s="132"/>
      <c r="F27" s="132"/>
      <c r="G27" s="132"/>
      <c r="H27" s="132"/>
      <c r="I27" s="312"/>
      <c r="J27" s="312"/>
      <c r="K27" s="132"/>
    </row>
    <row r="28" spans="3:11" ht="12" customHeight="1">
      <c r="C28" s="131"/>
      <c r="D28" s="131"/>
      <c r="E28" s="131"/>
      <c r="F28" s="131"/>
      <c r="G28" s="131"/>
      <c r="H28" s="131"/>
      <c r="I28" s="304"/>
      <c r="J28" s="304"/>
      <c r="K28" s="131"/>
    </row>
    <row r="29" spans="3:11" ht="33.75" hidden="1" customHeight="1">
      <c r="C29" s="131"/>
      <c r="D29" s="300" t="s">
        <v>78</v>
      </c>
      <c r="E29" s="300"/>
      <c r="F29" s="300"/>
      <c r="G29" s="131"/>
      <c r="H29" s="131"/>
      <c r="I29" s="131"/>
      <c r="J29" s="131"/>
      <c r="K29" s="131"/>
    </row>
    <row r="30" spans="3:11" ht="20.25" customHeight="1">
      <c r="C30" s="140" t="s">
        <v>79</v>
      </c>
      <c r="D30" s="301" t="s">
        <v>80</v>
      </c>
      <c r="E30" s="302"/>
      <c r="F30" s="303"/>
      <c r="G30" s="131"/>
      <c r="H30" s="131"/>
      <c r="I30" s="131"/>
      <c r="J30" s="131"/>
      <c r="K30" s="299"/>
    </row>
    <row r="31" spans="3:11" ht="2.25" customHeight="1">
      <c r="C31" s="132"/>
      <c r="D31" s="132"/>
      <c r="E31" s="132"/>
      <c r="F31" s="132"/>
      <c r="G31" s="131"/>
      <c r="H31" s="132"/>
      <c r="I31" s="125"/>
      <c r="J31" s="125"/>
      <c r="K31" s="299"/>
    </row>
    <row r="32" spans="3:11" ht="20.25" customHeight="1">
      <c r="C32" s="140" t="s">
        <v>81</v>
      </c>
      <c r="D32" s="301" t="s">
        <v>80</v>
      </c>
      <c r="E32" s="302"/>
      <c r="F32" s="303"/>
      <c r="G32" s="125"/>
      <c r="H32" s="131"/>
      <c r="I32" s="131"/>
      <c r="J32" s="131"/>
      <c r="K32" s="299"/>
    </row>
    <row r="33" spans="3:11" ht="2.25" customHeight="1">
      <c r="C33" s="132"/>
      <c r="D33" s="125"/>
      <c r="E33" s="125"/>
      <c r="F33" s="125"/>
      <c r="G33" s="125"/>
      <c r="H33" s="132"/>
      <c r="I33" s="125"/>
      <c r="J33" s="125"/>
      <c r="K33" s="132"/>
    </row>
    <row r="34" spans="3:11" ht="20.25" customHeight="1">
      <c r="C34" s="140" t="s">
        <v>38</v>
      </c>
      <c r="D34" s="301" t="s">
        <v>82</v>
      </c>
      <c r="E34" s="302"/>
      <c r="F34" s="303"/>
      <c r="G34" s="125"/>
      <c r="H34" s="141"/>
      <c r="I34" s="262"/>
      <c r="J34" s="262"/>
      <c r="K34" s="132"/>
    </row>
    <row r="35" spans="3:11" ht="20.25" customHeight="1">
      <c r="C35" s="125"/>
      <c r="D35" s="133"/>
      <c r="E35" s="133"/>
      <c r="F35" s="133"/>
      <c r="G35" s="133"/>
      <c r="H35" s="132"/>
      <c r="I35" s="125"/>
      <c r="J35" s="125"/>
      <c r="K35" s="125"/>
    </row>
    <row r="36" spans="3:11" ht="15.75" customHeight="1">
      <c r="C36" s="227"/>
      <c r="D36" s="299" t="s">
        <v>83</v>
      </c>
      <c r="E36" s="299"/>
      <c r="F36" s="299"/>
      <c r="G36" s="142"/>
      <c r="K36" s="131"/>
    </row>
    <row r="37" spans="3:11" ht="20.25" customHeight="1">
      <c r="C37" s="228" t="s">
        <v>84</v>
      </c>
      <c r="D37" s="298" t="s">
        <v>85</v>
      </c>
      <c r="E37" s="294"/>
      <c r="F37" s="295"/>
      <c r="G37" s="142"/>
      <c r="K37" s="131"/>
    </row>
    <row r="38" spans="3:11" ht="20.25" customHeight="1">
      <c r="C38" s="228" t="s">
        <v>86</v>
      </c>
      <c r="D38" s="298" t="s">
        <v>85</v>
      </c>
      <c r="E38" s="294"/>
      <c r="F38" s="295"/>
      <c r="G38" s="142"/>
      <c r="K38" s="131"/>
    </row>
    <row r="39" spans="3:11" ht="15.75" hidden="1" customHeight="1">
      <c r="C39" s="229"/>
      <c r="D39" s="227"/>
      <c r="E39" s="227"/>
      <c r="F39" s="227"/>
      <c r="G39" s="142"/>
      <c r="K39" s="131"/>
    </row>
    <row r="40" spans="3:11" ht="15.75" customHeight="1">
      <c r="C40" s="227"/>
      <c r="D40" s="299" t="s">
        <v>87</v>
      </c>
      <c r="E40" s="299"/>
      <c r="F40" s="299"/>
      <c r="G40" s="142"/>
      <c r="K40" s="131"/>
    </row>
    <row r="41" spans="3:11" ht="20.25" customHeight="1">
      <c r="C41" s="228" t="s">
        <v>88</v>
      </c>
      <c r="D41" s="298"/>
      <c r="E41" s="294"/>
      <c r="F41" s="295"/>
      <c r="G41" s="142"/>
      <c r="H41" s="142"/>
      <c r="I41" s="142"/>
      <c r="J41" s="142"/>
      <c r="K41" s="131"/>
    </row>
    <row r="42" spans="3:11" ht="20.25" customHeight="1">
      <c r="C42" s="228" t="s">
        <v>89</v>
      </c>
      <c r="D42" s="298"/>
      <c r="E42" s="294"/>
      <c r="F42" s="295"/>
      <c r="G42" s="142"/>
      <c r="H42" s="131"/>
      <c r="I42" s="131"/>
      <c r="J42" s="131"/>
      <c r="K42" s="131"/>
    </row>
    <row r="43" spans="3:11" ht="15.75" hidden="1" customHeight="1">
      <c r="C43" s="229"/>
      <c r="D43" s="227"/>
      <c r="E43" s="227"/>
      <c r="F43" s="227"/>
      <c r="G43" s="142"/>
      <c r="H43" s="131"/>
      <c r="I43" s="131"/>
      <c r="J43" s="131"/>
      <c r="K43" s="131"/>
    </row>
    <row r="44" spans="3:11" ht="15.75" customHeight="1">
      <c r="C44" s="227"/>
      <c r="D44" s="299" t="s">
        <v>90</v>
      </c>
      <c r="E44" s="299"/>
      <c r="F44" s="299"/>
      <c r="G44" s="142"/>
      <c r="H44" s="131"/>
      <c r="I44" s="131"/>
      <c r="J44" s="131"/>
      <c r="K44" s="131"/>
    </row>
    <row r="45" spans="3:11" ht="20.25" customHeight="1">
      <c r="C45" s="228" t="s">
        <v>88</v>
      </c>
      <c r="D45" s="298"/>
      <c r="E45" s="294"/>
      <c r="F45" s="295"/>
      <c r="G45" s="142"/>
      <c r="H45" s="131"/>
      <c r="I45" s="131"/>
      <c r="J45" s="131"/>
      <c r="K45" s="131"/>
    </row>
    <row r="46" spans="3:11" ht="20.25" customHeight="1">
      <c r="C46" s="228" t="s">
        <v>89</v>
      </c>
      <c r="D46" s="298"/>
      <c r="E46" s="294"/>
      <c r="F46" s="295"/>
      <c r="G46" s="142"/>
      <c r="H46" s="131"/>
      <c r="I46" s="131"/>
      <c r="J46" s="131"/>
      <c r="K46" s="131"/>
    </row>
    <row r="47" spans="3:11" ht="15.75" hidden="1" customHeight="1">
      <c r="C47" s="229"/>
      <c r="D47" s="227"/>
      <c r="E47" s="227"/>
      <c r="F47" s="227"/>
      <c r="G47" s="142"/>
      <c r="H47" s="142"/>
      <c r="I47" s="142"/>
      <c r="J47" s="142"/>
      <c r="K47" s="131"/>
    </row>
    <row r="48" spans="3:11" ht="26.25" customHeight="1">
      <c r="C48" s="227"/>
      <c r="D48" s="299" t="s">
        <v>91</v>
      </c>
      <c r="E48" s="299"/>
      <c r="F48" s="299"/>
      <c r="G48" s="142"/>
      <c r="H48" s="142"/>
      <c r="I48" s="142"/>
      <c r="J48" s="142"/>
      <c r="K48" s="131"/>
    </row>
    <row r="49" spans="3:11" ht="20.25" customHeight="1">
      <c r="C49" s="230" t="s">
        <v>88</v>
      </c>
      <c r="D49" s="298" t="s">
        <v>92</v>
      </c>
      <c r="E49" s="294"/>
      <c r="F49" s="295"/>
      <c r="G49" s="142"/>
      <c r="H49" s="142"/>
      <c r="I49" s="142"/>
      <c r="J49" s="142"/>
      <c r="K49" s="131"/>
    </row>
    <row r="50" spans="3:11" ht="23.25" customHeight="1">
      <c r="C50" s="230" t="s">
        <v>93</v>
      </c>
      <c r="D50" s="298" t="s">
        <v>94</v>
      </c>
      <c r="E50" s="294"/>
      <c r="F50" s="295"/>
      <c r="G50" s="142"/>
      <c r="H50" s="142"/>
      <c r="I50" s="142"/>
      <c r="J50" s="142"/>
      <c r="K50" s="131"/>
    </row>
    <row r="51" spans="3:11" ht="20.25" customHeight="1">
      <c r="C51" s="230" t="s">
        <v>89</v>
      </c>
      <c r="D51" s="298" t="s">
        <v>95</v>
      </c>
      <c r="E51" s="294"/>
      <c r="F51" s="295"/>
      <c r="G51" s="142"/>
      <c r="H51" s="142"/>
      <c r="I51" s="142"/>
      <c r="J51" s="142"/>
      <c r="K51" s="131"/>
    </row>
    <row r="52" spans="3:11" ht="20.25" customHeight="1">
      <c r="C52" s="230" t="s">
        <v>96</v>
      </c>
      <c r="D52" s="293" t="s">
        <v>97</v>
      </c>
      <c r="E52" s="294"/>
      <c r="F52" s="295"/>
      <c r="G52" s="142"/>
      <c r="H52" s="142"/>
      <c r="I52" s="142"/>
      <c r="J52" s="142"/>
      <c r="K52" s="131"/>
    </row>
    <row r="53" spans="3:11" ht="15.75" customHeight="1">
      <c r="C53" s="229"/>
      <c r="D53" s="227"/>
      <c r="E53" s="227"/>
      <c r="F53" s="227"/>
      <c r="G53" s="142"/>
      <c r="H53" s="142"/>
      <c r="I53" s="142"/>
      <c r="J53" s="142"/>
      <c r="K53" s="131"/>
    </row>
    <row r="54" spans="3:11" ht="20.25" customHeight="1">
      <c r="C54" s="143"/>
      <c r="D54" s="296"/>
      <c r="E54" s="296"/>
      <c r="F54" s="296"/>
      <c r="G54" s="142"/>
      <c r="H54" s="125"/>
      <c r="I54" s="132"/>
      <c r="J54" s="132"/>
      <c r="K54" s="131"/>
    </row>
    <row r="55" spans="3:11" ht="12" customHeight="1">
      <c r="C55" s="142"/>
      <c r="D55" s="144"/>
      <c r="E55" s="125"/>
      <c r="F55" s="125"/>
      <c r="G55" s="125"/>
      <c r="H55" s="125"/>
      <c r="I55" s="131"/>
      <c r="J55" s="131"/>
      <c r="K55" s="131"/>
    </row>
    <row r="56" spans="3:11" ht="12" customHeight="1">
      <c r="C56" s="297"/>
      <c r="D56" s="297"/>
      <c r="E56" s="297"/>
      <c r="F56" s="297"/>
      <c r="G56" s="297"/>
      <c r="H56" s="297"/>
      <c r="I56" s="297"/>
      <c r="J56" s="297"/>
      <c r="K56" s="125"/>
    </row>
    <row r="57" spans="3:11" ht="12.75" customHeight="1"/>
    <row r="58" spans="3:11" ht="12.75" customHeight="1"/>
    <row r="59" spans="3:11" ht="12.75" customHeight="1"/>
    <row r="60" spans="3:11" ht="12.75" customHeight="1"/>
    <row r="61" spans="3:11" ht="12.75" customHeight="1"/>
    <row r="62" spans="3:11" ht="12.75" customHeight="1"/>
    <row r="63" spans="3:11" ht="12.75" customHeight="1"/>
    <row r="64" spans="3:1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3.5" customHeight="1"/>
  </sheetData>
  <sheetProtection formatColumns="0" formatRows="0" insertRows="0" deleteColumns="0" deleteRows="0" sort="0" autoFilter="0"/>
  <mergeCells count="45">
    <mergeCell ref="C4:J4"/>
    <mergeCell ref="B6:K6"/>
    <mergeCell ref="D9:F9"/>
    <mergeCell ref="H9:J12"/>
    <mergeCell ref="D11:F11"/>
    <mergeCell ref="D12:F12"/>
    <mergeCell ref="D13:F13"/>
    <mergeCell ref="D14:F14"/>
    <mergeCell ref="D16:F16"/>
    <mergeCell ref="I18:J18"/>
    <mergeCell ref="D19:F19"/>
    <mergeCell ref="I19:J19"/>
    <mergeCell ref="I28:J28"/>
    <mergeCell ref="D20:F20"/>
    <mergeCell ref="I20:J20"/>
    <mergeCell ref="D21:F21"/>
    <mergeCell ref="H21:J21"/>
    <mergeCell ref="D22:F22"/>
    <mergeCell ref="I22:J22"/>
    <mergeCell ref="D23:F23"/>
    <mergeCell ref="D24:F24"/>
    <mergeCell ref="I24:J24"/>
    <mergeCell ref="D26:F26"/>
    <mergeCell ref="I26:J27"/>
    <mergeCell ref="D44:F44"/>
    <mergeCell ref="D29:F29"/>
    <mergeCell ref="D30:F30"/>
    <mergeCell ref="K30:K32"/>
    <mergeCell ref="D32:F32"/>
    <mergeCell ref="D34:F34"/>
    <mergeCell ref="D36:F36"/>
    <mergeCell ref="D37:F37"/>
    <mergeCell ref="D38:F38"/>
    <mergeCell ref="D40:F40"/>
    <mergeCell ref="D41:F41"/>
    <mergeCell ref="D42:F42"/>
    <mergeCell ref="D52:F52"/>
    <mergeCell ref="D54:F54"/>
    <mergeCell ref="C56:J56"/>
    <mergeCell ref="D45:F45"/>
    <mergeCell ref="D46:F46"/>
    <mergeCell ref="D48:F48"/>
    <mergeCell ref="D49:F49"/>
    <mergeCell ref="D50:F50"/>
    <mergeCell ref="D51:F51"/>
  </mergeCells>
  <dataValidations count="6">
    <dataValidation allowBlank="1" showInputMessage="1" showErrorMessage="1" errorTitle="Выбор муниципального района" error="Выберите наименование муниципального района из списка" sqref="D30:F30"/>
    <dataValidation allowBlank="1" sqref="G20:G21 D22:D23 D20"/>
    <dataValidation type="list" allowBlank="1" showInputMessage="1" showErrorMessage="1" error="Выберите значение из списка" prompt="Выберите значение из списка" sqref="D16:F16">
      <formula1>logic</formula1>
    </dataValidation>
    <dataValidation type="list" allowBlank="1" showInputMessage="1" showErrorMessage="1" errorTitle="Ошибка" error="Выберите значение из списка" prompt="Выберите значение из списка" sqref="D12:F12">
      <formula1>YEAR</formula1>
    </dataValidation>
    <dataValidation type="textLength" operator="lessThanOrEqual" allowBlank="1" showInputMessage="1" showErrorMessage="1" errorTitle="Ошибка" error="Допускается ввод не более 900 символов!" sqref="F24:F25 D24:D25 E24 D49:F52 D45:F46 D41:F42 D37:F38 I22:J23 I25:J25 I19:J20 D14:F14 D21:F21">
      <formula1>900</formula1>
    </dataValidation>
    <dataValidation type="textLength" operator="equal" showInputMessage="1" showErrorMessage="1" errorTitle="Выбор муниципального образования" error="Для данного муниципального района отсутствуют муниципальные образования или Вы ввели некорректное наименование муниципального района!" sqref="D32:F32">
      <formula1>0</formula1>
    </dataValidation>
  </dataValidations>
  <hyperlinks>
    <hyperlink ref="D52:F52" r:id="rId1" display="levkina@metro-mir.ru"/>
  </hyperlinks>
  <printOptions horizontalCentered="1"/>
  <pageMargins left="0.24" right="0.24" top="0.24" bottom="0.24" header="0.24" footer="0.24"/>
  <pageSetup paperSize="9" scale="77" fitToHeight="0" orientation="portrait" r:id="rId2"/>
  <headerFooter>
    <oddHeader>&amp;L&amp;C&amp;R</oddHeader>
    <oddFooter>&amp;L&amp;C&amp;R</oddFooter>
    <evenHeader>&amp;L&amp;C&amp;R</evenHeader>
    <evenFooter>&amp;L&amp;C&amp;R</even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pageSetUpPr fitToPage="1"/>
  </sheetPr>
  <dimension ref="A1:AA59"/>
  <sheetViews>
    <sheetView showGridLines="0" topLeftCell="E7" workbookViewId="0">
      <selection activeCell="V59" sqref="V59"/>
    </sheetView>
  </sheetViews>
  <sheetFormatPr defaultColWidth="9.140625" defaultRowHeight="12" customHeight="1"/>
  <cols>
    <col min="1" max="3" width="9.140625" style="145" hidden="1"/>
    <col min="4" max="4" width="3.5703125" style="145" hidden="1" customWidth="1"/>
    <col min="5" max="5" width="3.42578125" style="145" customWidth="1"/>
    <col min="6" max="6" width="5.140625" style="145" customWidth="1"/>
    <col min="7" max="7" width="42" style="145" customWidth="1"/>
    <col min="8" max="8" width="6" style="145" customWidth="1"/>
    <col min="9" max="9" width="2.42578125" style="145" customWidth="1"/>
    <col min="10" max="10" width="14.85546875" style="145" customWidth="1"/>
    <col min="11" max="12" width="2.42578125" style="145" customWidth="1"/>
    <col min="13" max="13" width="14.85546875" style="145" customWidth="1"/>
    <col min="14" max="15" width="2.42578125" style="145" customWidth="1"/>
    <col min="16" max="16" width="14.85546875" style="145" customWidth="1"/>
    <col min="17" max="18" width="2.42578125" style="145" customWidth="1"/>
    <col min="19" max="19" width="14.85546875" style="145" customWidth="1"/>
    <col min="20" max="21" width="2.42578125" style="145" customWidth="1"/>
    <col min="22" max="22" width="14.85546875" style="145" customWidth="1"/>
    <col min="23" max="24" width="2.42578125" style="145" customWidth="1"/>
    <col min="25" max="25" width="14.85546875" style="145" customWidth="1"/>
    <col min="26" max="26" width="2.42578125" style="145" customWidth="1"/>
    <col min="27" max="27" width="3" style="145" customWidth="1"/>
  </cols>
  <sheetData>
    <row r="1" spans="1:27" ht="12" hidden="1" customHeight="1"/>
    <row r="2" spans="1:27" ht="12" hidden="1" customHeight="1"/>
    <row r="3" spans="1:27" ht="12" hidden="1" customHeight="1"/>
    <row r="4" spans="1:27" ht="12" hidden="1" customHeight="1"/>
    <row r="5" spans="1:27" ht="12" hidden="1" customHeight="1"/>
    <row r="6" spans="1:27" ht="16.5" hidden="1" customHeight="1"/>
    <row r="7" spans="1:27" ht="12" customHeight="1">
      <c r="Z7" s="146" t="s">
        <v>98</v>
      </c>
      <c r="AA7" s="146"/>
    </row>
    <row r="8" spans="1:27" s="149" customFormat="1" ht="20.25" customHeight="1">
      <c r="A8" s="147"/>
      <c r="B8" s="147"/>
      <c r="C8" s="147"/>
      <c r="D8" s="147"/>
      <c r="E8" s="148"/>
      <c r="F8" s="327" t="s">
        <v>99</v>
      </c>
      <c r="G8" s="327"/>
      <c r="H8" s="327"/>
      <c r="I8" s="327"/>
      <c r="J8" s="327"/>
      <c r="K8" s="327"/>
      <c r="L8" s="327"/>
      <c r="M8" s="327"/>
      <c r="N8" s="327"/>
      <c r="O8" s="327"/>
      <c r="P8" s="327"/>
      <c r="Q8" s="327"/>
      <c r="R8" s="327"/>
      <c r="S8" s="327"/>
      <c r="T8" s="327"/>
      <c r="U8" s="327"/>
      <c r="V8" s="327"/>
      <c r="W8" s="327"/>
      <c r="X8" s="327"/>
      <c r="Y8" s="327"/>
      <c r="Z8" s="327"/>
      <c r="AA8" s="148"/>
    </row>
    <row r="9" spans="1:27" s="149" customFormat="1" ht="12" customHeight="1">
      <c r="A9" s="147"/>
      <c r="B9" s="147"/>
      <c r="C9" s="147"/>
      <c r="D9" s="147"/>
      <c r="E9" s="150"/>
      <c r="F9" s="150"/>
      <c r="J9" s="150"/>
      <c r="K9" s="150"/>
      <c r="M9" s="150"/>
      <c r="N9" s="150"/>
      <c r="P9" s="150"/>
      <c r="Q9" s="150"/>
      <c r="R9" s="150"/>
      <c r="S9" s="150"/>
      <c r="U9" s="150"/>
      <c r="V9" s="150"/>
      <c r="AA9" s="151"/>
    </row>
    <row r="10" spans="1:27" s="149" customFormat="1" ht="11.25" customHeight="1">
      <c r="A10" s="147"/>
      <c r="B10" s="147"/>
      <c r="C10" s="147"/>
      <c r="D10" s="147"/>
      <c r="E10" s="150"/>
      <c r="F10" s="150"/>
      <c r="G10" s="150"/>
      <c r="H10" s="150"/>
      <c r="I10" s="150"/>
      <c r="J10" s="150"/>
      <c r="K10" s="150"/>
      <c r="L10" s="150"/>
      <c r="M10" s="150"/>
      <c r="N10" s="150"/>
      <c r="O10" s="150"/>
      <c r="P10" s="150"/>
      <c r="Q10" s="150"/>
      <c r="R10" s="150"/>
      <c r="S10" s="150"/>
      <c r="T10" s="150"/>
      <c r="U10" s="150"/>
      <c r="V10" s="150"/>
      <c r="W10" s="150"/>
      <c r="X10" s="150"/>
      <c r="Y10" s="146" t="str">
        <f>IF(unit="","",unit)</f>
        <v>тыс.руб.</v>
      </c>
      <c r="Z10" s="150"/>
      <c r="AA10" s="150"/>
    </row>
    <row r="11" spans="1:27" ht="20.25" customHeight="1">
      <c r="D11" s="129"/>
      <c r="E11" s="129"/>
      <c r="F11" s="328" t="s">
        <v>100</v>
      </c>
      <c r="G11" s="328" t="s">
        <v>101</v>
      </c>
      <c r="H11" s="328" t="s">
        <v>102</v>
      </c>
      <c r="I11" s="328" t="s">
        <v>103</v>
      </c>
      <c r="J11" s="328"/>
      <c r="K11" s="328"/>
      <c r="L11" s="330" t="s">
        <v>104</v>
      </c>
      <c r="M11" s="330"/>
      <c r="N11" s="330"/>
      <c r="O11" s="328" t="s">
        <v>105</v>
      </c>
      <c r="P11" s="328"/>
      <c r="Q11" s="328"/>
      <c r="R11" s="328" t="s">
        <v>106</v>
      </c>
      <c r="S11" s="328"/>
      <c r="T11" s="328"/>
      <c r="U11" s="328" t="s">
        <v>107</v>
      </c>
      <c r="V11" s="328"/>
      <c r="W11" s="328"/>
      <c r="X11" s="328" t="s">
        <v>108</v>
      </c>
      <c r="Y11" s="328"/>
      <c r="Z11" s="328"/>
      <c r="AA11" s="129"/>
    </row>
    <row r="12" spans="1:27" ht="20.25" customHeight="1">
      <c r="D12" s="129"/>
      <c r="E12" s="129"/>
      <c r="F12" s="329"/>
      <c r="G12" s="329"/>
      <c r="H12" s="329"/>
      <c r="I12" s="329"/>
      <c r="J12" s="329"/>
      <c r="K12" s="329"/>
      <c r="L12" s="331"/>
      <c r="M12" s="331"/>
      <c r="N12" s="331"/>
      <c r="O12" s="329"/>
      <c r="P12" s="329"/>
      <c r="Q12" s="329"/>
      <c r="R12" s="329"/>
      <c r="S12" s="329"/>
      <c r="T12" s="329"/>
      <c r="U12" s="329"/>
      <c r="V12" s="329"/>
      <c r="W12" s="329"/>
      <c r="X12" s="329"/>
      <c r="Y12" s="329"/>
      <c r="Z12" s="329"/>
      <c r="AA12" s="129"/>
    </row>
    <row r="13" spans="1:27" s="152" customFormat="1" ht="12" customHeight="1">
      <c r="F13" s="153">
        <v>1</v>
      </c>
      <c r="G13" s="154">
        <v>2</v>
      </c>
      <c r="H13" s="154">
        <v>3</v>
      </c>
      <c r="I13" s="332">
        <v>4</v>
      </c>
      <c r="J13" s="332"/>
      <c r="K13" s="332"/>
      <c r="L13" s="326">
        <v>5</v>
      </c>
      <c r="M13" s="326"/>
      <c r="N13" s="326"/>
      <c r="O13" s="326">
        <v>6</v>
      </c>
      <c r="P13" s="326"/>
      <c r="Q13" s="326"/>
      <c r="R13" s="326">
        <v>7</v>
      </c>
      <c r="S13" s="326"/>
      <c r="T13" s="326"/>
      <c r="U13" s="326">
        <v>8</v>
      </c>
      <c r="V13" s="326"/>
      <c r="W13" s="326"/>
      <c r="X13" s="326">
        <v>9</v>
      </c>
      <c r="Y13" s="326"/>
      <c r="Z13" s="326"/>
    </row>
    <row r="14" spans="1:27" ht="26.25" customHeight="1">
      <c r="D14" s="129"/>
      <c r="E14" s="129"/>
      <c r="F14" s="155">
        <v>1</v>
      </c>
      <c r="G14" s="156" t="str">
        <f>"Величина капитала на 31 декабря "&amp;IF(god&gt;0,god-2&amp;" г. ","НЕ УКАЗАН")&amp;" (год, предшествующий предыдущему)"</f>
        <v>Величина капитала на 31 декабря 2022 г.  (год, предшествующий предыдущему)</v>
      </c>
      <c r="H14" s="157">
        <v>3100</v>
      </c>
      <c r="I14" s="158"/>
      <c r="J14" s="159">
        <v>510261</v>
      </c>
      <c r="K14" s="160"/>
      <c r="L14" s="161" t="s">
        <v>109</v>
      </c>
      <c r="M14" s="159"/>
      <c r="N14" s="160" t="s">
        <v>110</v>
      </c>
      <c r="O14" s="158"/>
      <c r="P14" s="159">
        <v>1376392</v>
      </c>
      <c r="Q14" s="160"/>
      <c r="R14" s="158"/>
      <c r="S14" s="159">
        <v>2012</v>
      </c>
      <c r="T14" s="160"/>
      <c r="U14" s="158"/>
      <c r="V14" s="159">
        <v>945341</v>
      </c>
      <c r="W14" s="160"/>
      <c r="X14" s="162" t="str">
        <f>IF(IF(I14="(",-J14,J14)+IF(L14="(",-M14,M14)+IF(O14="(",-P14,P14)+IF(R14="(",-S14,S14)+IF(U14="(",-V14,V14)&lt;0,"(","")</f>
        <v/>
      </c>
      <c r="Y14" s="163">
        <f>ABS(IF(I14="(",-J14,J14)+IF(L14="(",-M14,M14)+IF(O14="(",-P14,P14)+IF(R14="(",-S14,S14)+IF(U14="(",-V14,V14))</f>
        <v>2834006</v>
      </c>
      <c r="Z14" s="162" t="str">
        <f>IF(X14="(",")","")</f>
        <v/>
      </c>
      <c r="AA14" s="129"/>
    </row>
    <row r="15" spans="1:27" ht="18" customHeight="1">
      <c r="D15" s="129"/>
      <c r="E15" s="129"/>
      <c r="F15" s="164">
        <v>2</v>
      </c>
      <c r="G15" s="165" t="str">
        <f>IF(god&gt;0,god-1&amp;" г. ","НЕ УКАЗАН")&amp;" (предыдущий год)"</f>
        <v>2023 г.  (предыдущий год)</v>
      </c>
      <c r="H15" s="166"/>
      <c r="I15" s="167"/>
      <c r="J15" s="168"/>
      <c r="K15" s="169"/>
      <c r="L15" s="167"/>
      <c r="M15" s="168"/>
      <c r="N15" s="169"/>
      <c r="O15" s="167"/>
      <c r="P15" s="168"/>
      <c r="Q15" s="169"/>
      <c r="R15" s="167"/>
      <c r="S15" s="168"/>
      <c r="T15" s="169"/>
      <c r="U15" s="167"/>
      <c r="V15" s="168"/>
      <c r="W15" s="169"/>
      <c r="X15" s="169"/>
      <c r="Y15" s="168"/>
      <c r="Z15" s="170"/>
      <c r="AA15" s="129"/>
    </row>
    <row r="16" spans="1:27" ht="18" customHeight="1">
      <c r="D16" s="129"/>
      <c r="E16" s="129"/>
      <c r="F16" s="171" t="s">
        <v>111</v>
      </c>
      <c r="G16" s="172" t="s">
        <v>112</v>
      </c>
      <c r="H16" s="173">
        <v>3210</v>
      </c>
      <c r="I16" s="162" t="str">
        <f>IF(((SUMIF(I17:I25,"",J17:J25)-SUMIF(I17:I25,"(",J17:J25)))&lt;0,"(","")</f>
        <v/>
      </c>
      <c r="J16" s="163">
        <f>ABS((SUMIF(I17:I25,"",J17:J25)-SUMIF(I17:I25,"(",J17:J25)))</f>
        <v>0</v>
      </c>
      <c r="K16" s="162" t="str">
        <f>IF(I16="(",")","")</f>
        <v/>
      </c>
      <c r="L16" s="162" t="str">
        <f>IF(((SUMIF(L17:L25,"",M17:M25)-SUMIF(L17:L25,"(",M17:M25)))&lt;0,"(","")</f>
        <v/>
      </c>
      <c r="M16" s="163">
        <f>ABS((SUMIF(L17:L25,"",M17:M25)-SUMIF(L17:L25,"(",M17:M25)))</f>
        <v>0</v>
      </c>
      <c r="N16" s="162" t="str">
        <f>IF(L16="(",")","")</f>
        <v/>
      </c>
      <c r="O16" s="162" t="str">
        <f>IF(((SUMIF(O17:O25,"",P17:P25)-SUMIF(O17:O25,"(",P17:P25)))&lt;0,"(","")</f>
        <v/>
      </c>
      <c r="P16" s="163">
        <f>ABS((SUMIF(O17:O25,"",P17:P25)-SUMIF(O17:O25,"(",P17:P25)))</f>
        <v>125187</v>
      </c>
      <c r="Q16" s="162" t="str">
        <f>IF(O16="(",")","")</f>
        <v/>
      </c>
      <c r="R16" s="162" t="str">
        <f>IF(((SUMIF(R17:R25,"",S17:S25)-SUMIF(R17:R25,"(",S17:S25)))&lt;0,"(","")</f>
        <v/>
      </c>
      <c r="S16" s="163">
        <f>ABS((SUMIF(R17:R25,"",S17:S25)-SUMIF(R17:R25,"(",S17:S25)))</f>
        <v>0</v>
      </c>
      <c r="T16" s="162" t="str">
        <f>IF(R16="(",")","")</f>
        <v/>
      </c>
      <c r="U16" s="162" t="str">
        <f>IF(((SUMIF(U17:U25,"",V17:V25)-SUMIF(U17:U25,"(",V17:V25)))&lt;0,"(","")</f>
        <v/>
      </c>
      <c r="V16" s="163">
        <f>ABS((SUMIF(U17:U25,"",V17:V25)-SUMIF(U17:U25,"(",V17:V25)))</f>
        <v>4689</v>
      </c>
      <c r="W16" s="162" t="str">
        <f>IF(U16="(",")","")</f>
        <v/>
      </c>
      <c r="X16" s="162" t="str">
        <f>IF(IF(I16="(",-J16,J16)+IF(L16="(",-M16,M16)+IF(O16="(",-P16,P16)+IF(R16="(",-S16,S16)+IF(U16="(",-V16,V16)&lt;0,"(","")</f>
        <v/>
      </c>
      <c r="Y16" s="163">
        <f>ABS(IF(I16="(",-J16,J16)+IF(L16="(",-M16,M16)+IF(O16="(",-P16,P16)+IF(R16="(",-S16,S16)+IF(U16="(",-V16,V16))</f>
        <v>129876</v>
      </c>
      <c r="Z16" s="162" t="str">
        <f>IF(X16="(",")","")</f>
        <v/>
      </c>
      <c r="AA16" s="129"/>
    </row>
    <row r="17" spans="3:27" ht="18" customHeight="1">
      <c r="D17" s="129"/>
      <c r="E17" s="129"/>
      <c r="F17" s="155" t="s">
        <v>113</v>
      </c>
      <c r="G17" s="174" t="s">
        <v>114</v>
      </c>
      <c r="H17" s="157">
        <v>3211</v>
      </c>
      <c r="I17" s="161"/>
      <c r="J17" s="175" t="s">
        <v>115</v>
      </c>
      <c r="K17" s="160"/>
      <c r="L17" s="161"/>
      <c r="M17" s="175" t="s">
        <v>115</v>
      </c>
      <c r="N17" s="160"/>
      <c r="O17" s="161"/>
      <c r="P17" s="175" t="s">
        <v>115</v>
      </c>
      <c r="Q17" s="160"/>
      <c r="R17" s="161"/>
      <c r="S17" s="175" t="s">
        <v>115</v>
      </c>
      <c r="T17" s="160"/>
      <c r="U17" s="158"/>
      <c r="V17" s="159">
        <v>4689</v>
      </c>
      <c r="W17" s="160"/>
      <c r="X17" s="162" t="str">
        <f>IF(U17="(","(","")</f>
        <v/>
      </c>
      <c r="Y17" s="163">
        <f>V17</f>
        <v>4689</v>
      </c>
      <c r="Z17" s="162" t="str">
        <f>IF(X17="(",")","")</f>
        <v/>
      </c>
      <c r="AA17" s="129"/>
    </row>
    <row r="18" spans="3:27" ht="18" customHeight="1">
      <c r="D18" s="129"/>
      <c r="E18" s="129"/>
      <c r="F18" s="155" t="s">
        <v>116</v>
      </c>
      <c r="G18" s="174" t="s">
        <v>117</v>
      </c>
      <c r="H18" s="157">
        <v>3212</v>
      </c>
      <c r="I18" s="161"/>
      <c r="J18" s="175" t="s">
        <v>115</v>
      </c>
      <c r="K18" s="160"/>
      <c r="L18" s="161"/>
      <c r="M18" s="175" t="s">
        <v>115</v>
      </c>
      <c r="N18" s="160"/>
      <c r="O18" s="158"/>
      <c r="P18" s="159"/>
      <c r="Q18" s="160"/>
      <c r="R18" s="161"/>
      <c r="S18" s="175" t="s">
        <v>115</v>
      </c>
      <c r="T18" s="160"/>
      <c r="U18" s="158"/>
      <c r="V18" s="159"/>
      <c r="W18" s="160"/>
      <c r="X18" s="162" t="str">
        <f>IF(IF(O18="(",-P18,P18)+IF(U18="(",-V18,V18)&lt;0,"(","")</f>
        <v/>
      </c>
      <c r="Y18" s="163">
        <f>ABS(IF(O18="(",-P18,P18)+IF(U18="(",-V18,V18))</f>
        <v>0</v>
      </c>
      <c r="Z18" s="162" t="str">
        <f>IF(X18="(",")","")</f>
        <v/>
      </c>
      <c r="AA18" s="129"/>
    </row>
    <row r="19" spans="3:27" ht="23.25" customHeight="1">
      <c r="D19" s="129"/>
      <c r="E19" s="129"/>
      <c r="F19" s="155" t="s">
        <v>118</v>
      </c>
      <c r="G19" s="174" t="s">
        <v>119</v>
      </c>
      <c r="H19" s="157">
        <v>3213</v>
      </c>
      <c r="I19" s="161"/>
      <c r="J19" s="175" t="s">
        <v>115</v>
      </c>
      <c r="K19" s="160"/>
      <c r="L19" s="161"/>
      <c r="M19" s="175" t="s">
        <v>115</v>
      </c>
      <c r="N19" s="160"/>
      <c r="O19" s="158"/>
      <c r="P19" s="159"/>
      <c r="Q19" s="160"/>
      <c r="R19" s="161"/>
      <c r="S19" s="175" t="s">
        <v>115</v>
      </c>
      <c r="T19" s="160"/>
      <c r="U19" s="158"/>
      <c r="V19" s="159"/>
      <c r="W19" s="160"/>
      <c r="X19" s="162" t="str">
        <f>IF(IF(O19="(",-P19,P19)+IF(U19="(",-V19,V19)&lt;0,"(","")</f>
        <v/>
      </c>
      <c r="Y19" s="163">
        <f>ABS(IF(O19="(",-P19,P19)+IF(U19="(",-V19,V19))</f>
        <v>0</v>
      </c>
      <c r="Z19" s="162" t="str">
        <f>IF(X19="(",")","")</f>
        <v/>
      </c>
      <c r="AA19" s="129"/>
    </row>
    <row r="20" spans="3:27" ht="18" customHeight="1">
      <c r="D20" s="129"/>
      <c r="E20" s="129"/>
      <c r="F20" s="155" t="s">
        <v>120</v>
      </c>
      <c r="G20" s="174" t="s">
        <v>121</v>
      </c>
      <c r="H20" s="157">
        <v>3214</v>
      </c>
      <c r="I20" s="158"/>
      <c r="J20" s="159"/>
      <c r="K20" s="160"/>
      <c r="L20" s="158"/>
      <c r="M20" s="159"/>
      <c r="N20" s="160"/>
      <c r="O20" s="158"/>
      <c r="P20" s="159"/>
      <c r="Q20" s="160"/>
      <c r="R20" s="161"/>
      <c r="S20" s="175" t="s">
        <v>115</v>
      </c>
      <c r="T20" s="160"/>
      <c r="U20" s="161"/>
      <c r="V20" s="175" t="s">
        <v>115</v>
      </c>
      <c r="W20" s="160"/>
      <c r="X20" s="162" t="str">
        <f>IF(IF(I20="(",-J20,J20)+IF(L20="(",-M20,M20)+IF(O20="(",-P20,P20)&lt;0,"(","")</f>
        <v/>
      </c>
      <c r="Y20" s="163">
        <f>ABS(IF(I20="(",-J20,J20)+IF(L20="(",-M20,M20)+IF(O20="(",-P20,P20))</f>
        <v>0</v>
      </c>
      <c r="Z20" s="162" t="str">
        <f>IF(X20="(",")","")</f>
        <v/>
      </c>
      <c r="AA20" s="129"/>
    </row>
    <row r="21" spans="3:27" ht="18" customHeight="1">
      <c r="D21" s="129"/>
      <c r="E21" s="129"/>
      <c r="F21" s="155" t="s">
        <v>122</v>
      </c>
      <c r="G21" s="174" t="s">
        <v>123</v>
      </c>
      <c r="H21" s="157">
        <v>3215</v>
      </c>
      <c r="I21" s="158"/>
      <c r="J21" s="159"/>
      <c r="K21" s="160"/>
      <c r="L21" s="158"/>
      <c r="M21" s="159"/>
      <c r="N21" s="160"/>
      <c r="O21" s="158"/>
      <c r="P21" s="159"/>
      <c r="Q21" s="160"/>
      <c r="R21" s="161"/>
      <c r="S21" s="175" t="s">
        <v>115</v>
      </c>
      <c r="T21" s="160"/>
      <c r="U21" s="158"/>
      <c r="V21" s="159"/>
      <c r="W21" s="160"/>
      <c r="X21" s="161"/>
      <c r="Y21" s="175" t="s">
        <v>115</v>
      </c>
      <c r="Z21" s="160"/>
      <c r="AA21" s="129"/>
    </row>
    <row r="22" spans="3:27" ht="18" customHeight="1">
      <c r="D22" s="129"/>
      <c r="E22" s="129"/>
      <c r="F22" s="155" t="s">
        <v>124</v>
      </c>
      <c r="G22" s="174" t="s">
        <v>125</v>
      </c>
      <c r="H22" s="157">
        <v>3216</v>
      </c>
      <c r="I22" s="158"/>
      <c r="J22" s="159"/>
      <c r="K22" s="160"/>
      <c r="L22" s="158"/>
      <c r="M22" s="159"/>
      <c r="N22" s="160"/>
      <c r="O22" s="158"/>
      <c r="P22" s="159"/>
      <c r="Q22" s="160"/>
      <c r="R22" s="158"/>
      <c r="S22" s="159"/>
      <c r="T22" s="160"/>
      <c r="U22" s="158"/>
      <c r="V22" s="159"/>
      <c r="W22" s="160"/>
      <c r="X22" s="162" t="str">
        <f>IF(IF(I22="(",-J22,J22)+IF(L22="(",-M22,M22)+IF(O22="(",-P22,P22)+IF(R22="(",-S22,S22)+IF(U22="(",-V22,V22)&lt;0,"(","")</f>
        <v/>
      </c>
      <c r="Y22" s="163">
        <f>ABS(IF(I22="(",-J22,J22)+IF(L22="(",-M22,M22)+IF(O22="(",-P22,P22)+IF(R22="(",-S22,S22)+IF(U22="(",-V22,V22))</f>
        <v>0</v>
      </c>
      <c r="Z22" s="162" t="str">
        <f>IF(X22="(",")","")</f>
        <v/>
      </c>
      <c r="AA22" s="129"/>
    </row>
    <row r="23" spans="3:27" ht="18" customHeight="1">
      <c r="C23" s="129"/>
      <c r="D23" s="129"/>
      <c r="E23" s="231" t="s">
        <v>126</v>
      </c>
      <c r="F23" s="155" t="s">
        <v>127</v>
      </c>
      <c r="G23" s="215" t="s">
        <v>128</v>
      </c>
      <c r="H23" s="206"/>
      <c r="I23" s="205"/>
      <c r="J23" s="207"/>
      <c r="K23" s="208"/>
      <c r="L23" s="206"/>
      <c r="M23" s="207"/>
      <c r="N23" s="208"/>
      <c r="O23" s="206"/>
      <c r="P23" s="207">
        <v>104621</v>
      </c>
      <c r="Q23" s="208"/>
      <c r="R23" s="206"/>
      <c r="S23" s="207"/>
      <c r="T23" s="208"/>
      <c r="U23" s="206"/>
      <c r="V23" s="207"/>
      <c r="W23" s="208"/>
      <c r="X23" s="216" t="str">
        <f>IF(IF(I23="(",-J23,J23)+IF(L23="(",-M23,M23)+IF(O23="(",-P23,P23)+IF(R23="(",-S23,S23)+IF(U23="(",-V23,V23)&lt;0,"(","")</f>
        <v/>
      </c>
      <c r="Y23" s="217">
        <f>ABS(IF(I23="(",-J23,J23)+IF(L23="(",-M23,M23)+IF(O23="(",-P23,P23)+IF(R23="(",-S23,S23)+IF(U23="(",-V23,V23))</f>
        <v>104621</v>
      </c>
      <c r="Z23" s="216" t="str">
        <f>IF(X23="(",")","")</f>
        <v/>
      </c>
      <c r="AA23" s="129"/>
    </row>
    <row r="24" spans="3:27" ht="18" customHeight="1">
      <c r="C24" s="129"/>
      <c r="D24" s="129"/>
      <c r="E24" s="231" t="s">
        <v>126</v>
      </c>
      <c r="F24" s="155" t="s">
        <v>129</v>
      </c>
      <c r="G24" s="215" t="s">
        <v>130</v>
      </c>
      <c r="H24" s="206"/>
      <c r="I24" s="205"/>
      <c r="J24" s="207"/>
      <c r="K24" s="208"/>
      <c r="L24" s="206"/>
      <c r="M24" s="207"/>
      <c r="N24" s="208"/>
      <c r="O24" s="206"/>
      <c r="P24" s="207">
        <v>20566</v>
      </c>
      <c r="Q24" s="208"/>
      <c r="R24" s="206"/>
      <c r="S24" s="207"/>
      <c r="T24" s="208"/>
      <c r="U24" s="206"/>
      <c r="V24" s="207"/>
      <c r="W24" s="208"/>
      <c r="X24" s="216" t="str">
        <f>IF(IF(I24="(",-J24,J24)+IF(L24="(",-M24,M24)+IF(O24="(",-P24,P24)+IF(R24="(",-S24,S24)+IF(U24="(",-V24,V24)&lt;0,"(","")</f>
        <v/>
      </c>
      <c r="Y24" s="217">
        <f>ABS(IF(I24="(",-J24,J24)+IF(L24="(",-M24,M24)+IF(O24="(",-P24,P24)+IF(R24="(",-S24,S24)+IF(U24="(",-V24,V24))</f>
        <v>20566</v>
      </c>
      <c r="Z24" s="216" t="str">
        <f>IF(X24="(",")","")</f>
        <v/>
      </c>
      <c r="AA24" s="129"/>
    </row>
    <row r="25" spans="3:27" ht="15" customHeight="1">
      <c r="D25" s="129"/>
      <c r="E25" s="129"/>
      <c r="F25" s="176"/>
      <c r="G25" s="263" t="s">
        <v>131</v>
      </c>
      <c r="H25" s="177"/>
      <c r="I25" s="178"/>
      <c r="J25" s="179"/>
      <c r="K25" s="178"/>
      <c r="L25" s="178"/>
      <c r="M25" s="179"/>
      <c r="N25" s="178"/>
      <c r="O25" s="178"/>
      <c r="P25" s="179"/>
      <c r="Q25" s="178"/>
      <c r="R25" s="178"/>
      <c r="S25" s="179"/>
      <c r="T25" s="178"/>
      <c r="U25" s="178"/>
      <c r="V25" s="179"/>
      <c r="W25" s="178"/>
      <c r="X25" s="178"/>
      <c r="Y25" s="179"/>
      <c r="Z25" s="180"/>
      <c r="AA25" s="129"/>
    </row>
    <row r="26" spans="3:27" ht="18" customHeight="1">
      <c r="D26" s="129"/>
      <c r="E26" s="129"/>
      <c r="F26" s="171" t="s">
        <v>132</v>
      </c>
      <c r="G26" s="172" t="s">
        <v>133</v>
      </c>
      <c r="H26" s="173">
        <v>3220</v>
      </c>
      <c r="I26" s="162" t="str">
        <f>IF(((SUMIF(I27:I34,"",J27:J34)-SUMIF(I27:I34,"(",J27:J34)))&lt;0,"(","")</f>
        <v/>
      </c>
      <c r="J26" s="163">
        <f>ABS((SUMIF(I27:I34,"",J27:J34)-SUMIF(I27:I34,"(",J27:J34)))</f>
        <v>0</v>
      </c>
      <c r="K26" s="162" t="str">
        <f>IF(I26="(",")","")</f>
        <v/>
      </c>
      <c r="L26" s="162" t="str">
        <f>IF(((SUMIF(L27:L34,"",M27:M34)-SUMIF(L27:L34,"(",M27:M34)))&lt;0,"(","")</f>
        <v/>
      </c>
      <c r="M26" s="163">
        <f>ABS((SUMIF(L27:L34,"",M27:M34)-SUMIF(L27:L34,"(",M27:M34)))</f>
        <v>0</v>
      </c>
      <c r="N26" s="162" t="str">
        <f>IF(L26="(",")","")</f>
        <v/>
      </c>
      <c r="O26" s="162" t="str">
        <f>IF(((SUMIF(O27:O34,"",P27:P34)-SUMIF(O27:O34,"(",P27:P34)))&lt;0,"(","")</f>
        <v>(</v>
      </c>
      <c r="P26" s="163">
        <f>ABS((SUMIF(O27:O34,"",P27:P34)-SUMIF(O27:O34,"(",P27:P34)))</f>
        <v>16798</v>
      </c>
      <c r="Q26" s="162" t="str">
        <f>IF(O26="(",")","")</f>
        <v>)</v>
      </c>
      <c r="R26" s="162" t="str">
        <f>IF(((SUMIF(R27:R34,"",S27:S34)-SUMIF(R27:R34,"(",S27:S34)))&lt;0,"(","")</f>
        <v/>
      </c>
      <c r="S26" s="163">
        <f>ABS((SUMIF(R27:R34,"",S27:S34)-SUMIF(R27:R34,"(",S27:S34)))</f>
        <v>0</v>
      </c>
      <c r="T26" s="162" t="str">
        <f>IF(R26="(",")","")</f>
        <v/>
      </c>
      <c r="U26" s="162" t="str">
        <f>IF(((SUMIF(U27:U34,"",V27:V34)-SUMIF(U27:U34,"(",V27:V34)))&lt;0,"(","")</f>
        <v/>
      </c>
      <c r="V26" s="163">
        <f>ABS((SUMIF(U27:U34,"",V27:V34)-SUMIF(U27:U34,"(",V27:V34)))</f>
        <v>0</v>
      </c>
      <c r="W26" s="162" t="str">
        <f>IF(U26="(",")","")</f>
        <v/>
      </c>
      <c r="X26" s="162" t="str">
        <f>IF(IF(I26="(",-J26,J26)+IF(L26="(",-M26,M26)+IF(O26="(",-P26,P26)+IF(R26="(",-S26,S26)+IF(U26="(",-V26,V26)&lt;0,"(","")</f>
        <v>(</v>
      </c>
      <c r="Y26" s="163">
        <f>ABS(IF(I26="(",-J26,J26)+IF(L26="(",-M26,M26)+IF(O26="(",-P26,P26)+IF(R26="(",-S26,S26)+IF(U26="(",-V26,V26))</f>
        <v>16798</v>
      </c>
      <c r="Z26" s="162" t="str">
        <f t="shared" ref="Z26:Z33" si="0">IF(X26="(",")","")</f>
        <v>)</v>
      </c>
      <c r="AA26" s="129"/>
    </row>
    <row r="27" spans="3:27" ht="18" customHeight="1">
      <c r="D27" s="129"/>
      <c r="E27" s="129"/>
      <c r="F27" s="155" t="s">
        <v>134</v>
      </c>
      <c r="G27" s="174" t="s">
        <v>135</v>
      </c>
      <c r="H27" s="157">
        <v>3221</v>
      </c>
      <c r="I27" s="161"/>
      <c r="J27" s="175" t="s">
        <v>115</v>
      </c>
      <c r="K27" s="160"/>
      <c r="L27" s="161"/>
      <c r="M27" s="175" t="s">
        <v>115</v>
      </c>
      <c r="N27" s="160"/>
      <c r="O27" s="161"/>
      <c r="P27" s="175" t="s">
        <v>115</v>
      </c>
      <c r="Q27" s="160"/>
      <c r="R27" s="161"/>
      <c r="S27" s="175" t="s">
        <v>115</v>
      </c>
      <c r="T27" s="160"/>
      <c r="U27" s="161" t="s">
        <v>109</v>
      </c>
      <c r="V27" s="159"/>
      <c r="W27" s="160" t="s">
        <v>110</v>
      </c>
      <c r="X27" s="162" t="str">
        <f>IF(U27="(","(","")</f>
        <v>(</v>
      </c>
      <c r="Y27" s="163">
        <f>V27</f>
        <v>0</v>
      </c>
      <c r="Z27" s="162" t="str">
        <f t="shared" si="0"/>
        <v>)</v>
      </c>
      <c r="AA27" s="129"/>
    </row>
    <row r="28" spans="3:27" ht="18" customHeight="1">
      <c r="D28" s="129"/>
      <c r="E28" s="129"/>
      <c r="F28" s="155" t="s">
        <v>136</v>
      </c>
      <c r="G28" s="174" t="s">
        <v>117</v>
      </c>
      <c r="H28" s="157">
        <v>3222</v>
      </c>
      <c r="I28" s="161"/>
      <c r="J28" s="175" t="s">
        <v>115</v>
      </c>
      <c r="K28" s="160"/>
      <c r="L28" s="161"/>
      <c r="M28" s="175" t="s">
        <v>115</v>
      </c>
      <c r="N28" s="160"/>
      <c r="O28" s="161" t="s">
        <v>109</v>
      </c>
      <c r="P28" s="159"/>
      <c r="Q28" s="160" t="s">
        <v>110</v>
      </c>
      <c r="R28" s="161"/>
      <c r="S28" s="175" t="s">
        <v>115</v>
      </c>
      <c r="T28" s="160"/>
      <c r="U28" s="161" t="s">
        <v>109</v>
      </c>
      <c r="V28" s="159"/>
      <c r="W28" s="160" t="s">
        <v>110</v>
      </c>
      <c r="X28" s="162" t="str">
        <f>IF(IF(O28="(",-P28,P28)+IF(U28="(",-V28,V28)&lt;0,"(","")</f>
        <v/>
      </c>
      <c r="Y28" s="163">
        <f>ABS(IF(O28="(",-P28,P28)+IF(U28="(",-V28,V28))</f>
        <v>0</v>
      </c>
      <c r="Z28" s="162" t="str">
        <f t="shared" si="0"/>
        <v/>
      </c>
      <c r="AA28" s="129"/>
    </row>
    <row r="29" spans="3:27" ht="23.25" customHeight="1">
      <c r="D29" s="129"/>
      <c r="E29" s="129"/>
      <c r="F29" s="155" t="s">
        <v>137</v>
      </c>
      <c r="G29" s="174" t="s">
        <v>138</v>
      </c>
      <c r="H29" s="157">
        <v>3223</v>
      </c>
      <c r="I29" s="161"/>
      <c r="J29" s="175" t="s">
        <v>115</v>
      </c>
      <c r="K29" s="160"/>
      <c r="L29" s="161"/>
      <c r="M29" s="175" t="s">
        <v>115</v>
      </c>
      <c r="N29" s="160"/>
      <c r="O29" s="161" t="s">
        <v>109</v>
      </c>
      <c r="P29" s="159">
        <v>16798</v>
      </c>
      <c r="Q29" s="160" t="s">
        <v>110</v>
      </c>
      <c r="R29" s="161"/>
      <c r="S29" s="175" t="s">
        <v>115</v>
      </c>
      <c r="T29" s="160"/>
      <c r="U29" s="161" t="s">
        <v>109</v>
      </c>
      <c r="V29" s="159"/>
      <c r="W29" s="160" t="s">
        <v>110</v>
      </c>
      <c r="X29" s="162" t="str">
        <f>IF(IF(O29="(",-P29,P29)+IF(U29="(",-V29,V29)&lt;0,"(","")</f>
        <v>(</v>
      </c>
      <c r="Y29" s="163">
        <f>ABS(IF(O29="(",-P29,P29)+IF(U29="(",-V29,V29))</f>
        <v>16798</v>
      </c>
      <c r="Z29" s="162" t="str">
        <f t="shared" si="0"/>
        <v>)</v>
      </c>
      <c r="AA29" s="129"/>
    </row>
    <row r="30" spans="3:27" ht="18" customHeight="1">
      <c r="D30" s="129"/>
      <c r="E30" s="129"/>
      <c r="F30" s="155" t="s">
        <v>139</v>
      </c>
      <c r="G30" s="174" t="s">
        <v>140</v>
      </c>
      <c r="H30" s="157">
        <v>3224</v>
      </c>
      <c r="I30" s="161" t="s">
        <v>109</v>
      </c>
      <c r="J30" s="159"/>
      <c r="K30" s="160" t="s">
        <v>110</v>
      </c>
      <c r="L30" s="158"/>
      <c r="M30" s="159"/>
      <c r="N30" s="160"/>
      <c r="O30" s="158"/>
      <c r="P30" s="159"/>
      <c r="Q30" s="160"/>
      <c r="R30" s="161"/>
      <c r="S30" s="175" t="s">
        <v>115</v>
      </c>
      <c r="T30" s="160"/>
      <c r="U30" s="158"/>
      <c r="V30" s="159"/>
      <c r="W30" s="160"/>
      <c r="X30" s="162" t="str">
        <f>IF(IF(I30="(",-J30,J30)+IF(L30="(",-M30,M30)+IF(O30="(",-P30,P30)+IF(U30="(",-V30,V30)&lt;0,"(","")</f>
        <v/>
      </c>
      <c r="Y30" s="163">
        <f>ABS(IF(I30="(",-J30,J30)+IF(L30="(",-M30,M30)+IF(O30="(",-P30,P30)+IF(U30="(",-V30,V30))</f>
        <v>0</v>
      </c>
      <c r="Z30" s="162" t="str">
        <f t="shared" si="0"/>
        <v/>
      </c>
      <c r="AA30" s="129"/>
    </row>
    <row r="31" spans="3:27" ht="18" customHeight="1">
      <c r="D31" s="129"/>
      <c r="E31" s="129"/>
      <c r="F31" s="155" t="s">
        <v>141</v>
      </c>
      <c r="G31" s="174" t="s">
        <v>142</v>
      </c>
      <c r="H31" s="157">
        <v>3225</v>
      </c>
      <c r="I31" s="161" t="s">
        <v>109</v>
      </c>
      <c r="J31" s="159"/>
      <c r="K31" s="160" t="s">
        <v>110</v>
      </c>
      <c r="L31" s="158"/>
      <c r="M31" s="159"/>
      <c r="N31" s="160"/>
      <c r="O31" s="158"/>
      <c r="P31" s="159"/>
      <c r="Q31" s="160"/>
      <c r="R31" s="161"/>
      <c r="S31" s="175" t="s">
        <v>115</v>
      </c>
      <c r="T31" s="160"/>
      <c r="U31" s="158"/>
      <c r="V31" s="159"/>
      <c r="W31" s="160"/>
      <c r="X31" s="162" t="str">
        <f>IF(IF(I31="(",-J31,J31)+IF(L31="(",-M31,M31)+IF(O31="(",-P31,P31)+IF(U31="(",-V31,V31)&lt;0,"(","")</f>
        <v/>
      </c>
      <c r="Y31" s="163">
        <f>ABS(IF(I31="(",-J31,J31)+IF(L31="(",-M31,M31)+IF(O31="(",-P31,P31)+IF(U31="(",-V31,V31))</f>
        <v>0</v>
      </c>
      <c r="Z31" s="162" t="str">
        <f t="shared" si="0"/>
        <v/>
      </c>
      <c r="AA31" s="129"/>
    </row>
    <row r="32" spans="3:27" ht="18" customHeight="1">
      <c r="D32" s="129"/>
      <c r="E32" s="129"/>
      <c r="F32" s="155" t="s">
        <v>143</v>
      </c>
      <c r="G32" s="174" t="s">
        <v>125</v>
      </c>
      <c r="H32" s="157">
        <v>3226</v>
      </c>
      <c r="I32" s="158"/>
      <c r="J32" s="159"/>
      <c r="K32" s="160"/>
      <c r="L32" s="158"/>
      <c r="M32" s="159"/>
      <c r="N32" s="160"/>
      <c r="O32" s="158"/>
      <c r="P32" s="159"/>
      <c r="Q32" s="160"/>
      <c r="R32" s="158"/>
      <c r="S32" s="159"/>
      <c r="T32" s="160"/>
      <c r="U32" s="158"/>
      <c r="V32" s="159"/>
      <c r="W32" s="160"/>
      <c r="X32" s="162" t="str">
        <f>IF(IF(I32="(",-J32,J32)+IF(L32="(",-M32,M32)+IF(O32="(",-P32,P32)+IF(R32="(",-S32,S32)+IF(U32="(",-V32,V32)&lt;0,"(","")</f>
        <v/>
      </c>
      <c r="Y32" s="163">
        <f>ABS(IF(I32="(",-J32,J32)+IF(L32="(",-M32,M32)+IF(O32="(",-P32,P32)+IF(R32="(",-S32,S32)+IF(U32="(",-V32,V32))</f>
        <v>0</v>
      </c>
      <c r="Z32" s="162" t="str">
        <f t="shared" si="0"/>
        <v/>
      </c>
      <c r="AA32" s="129"/>
    </row>
    <row r="33" spans="4:27" ht="18" customHeight="1">
      <c r="D33" s="129"/>
      <c r="E33" s="129"/>
      <c r="F33" s="155" t="s">
        <v>144</v>
      </c>
      <c r="G33" s="174" t="s">
        <v>145</v>
      </c>
      <c r="H33" s="157">
        <v>3227</v>
      </c>
      <c r="I33" s="161"/>
      <c r="J33" s="175" t="s">
        <v>115</v>
      </c>
      <c r="K33" s="160"/>
      <c r="L33" s="161"/>
      <c r="M33" s="175" t="s">
        <v>115</v>
      </c>
      <c r="N33" s="160"/>
      <c r="O33" s="161"/>
      <c r="P33" s="175" t="s">
        <v>115</v>
      </c>
      <c r="Q33" s="160"/>
      <c r="R33" s="161"/>
      <c r="S33" s="175" t="s">
        <v>115</v>
      </c>
      <c r="T33" s="160"/>
      <c r="U33" s="161" t="s">
        <v>109</v>
      </c>
      <c r="V33" s="159"/>
      <c r="W33" s="160" t="s">
        <v>110</v>
      </c>
      <c r="X33" s="162" t="str">
        <f>IF(U33="(","(","")</f>
        <v>(</v>
      </c>
      <c r="Y33" s="163">
        <f>V33</f>
        <v>0</v>
      </c>
      <c r="Z33" s="162" t="str">
        <f t="shared" si="0"/>
        <v>)</v>
      </c>
      <c r="AA33" s="129"/>
    </row>
    <row r="34" spans="4:27" ht="15" customHeight="1">
      <c r="D34" s="129"/>
      <c r="E34" s="129"/>
      <c r="F34" s="176"/>
      <c r="G34" s="263" t="s">
        <v>131</v>
      </c>
      <c r="H34" s="177"/>
      <c r="I34" s="178"/>
      <c r="J34" s="179"/>
      <c r="K34" s="178"/>
      <c r="L34" s="178"/>
      <c r="M34" s="179"/>
      <c r="N34" s="178"/>
      <c r="O34" s="178"/>
      <c r="P34" s="179"/>
      <c r="Q34" s="178"/>
      <c r="R34" s="178"/>
      <c r="S34" s="179"/>
      <c r="T34" s="178"/>
      <c r="U34" s="178"/>
      <c r="V34" s="179"/>
      <c r="W34" s="178"/>
      <c r="X34" s="178"/>
      <c r="Y34" s="179"/>
      <c r="Z34" s="180"/>
      <c r="AA34" s="129"/>
    </row>
    <row r="35" spans="4:27" ht="18" customHeight="1">
      <c r="D35" s="129"/>
      <c r="E35" s="129"/>
      <c r="F35" s="155" t="s">
        <v>146</v>
      </c>
      <c r="G35" s="181" t="s">
        <v>147</v>
      </c>
      <c r="H35" s="157">
        <v>3230</v>
      </c>
      <c r="I35" s="161"/>
      <c r="J35" s="175" t="s">
        <v>115</v>
      </c>
      <c r="K35" s="160"/>
      <c r="L35" s="161"/>
      <c r="M35" s="175" t="s">
        <v>115</v>
      </c>
      <c r="N35" s="160"/>
      <c r="O35" s="158"/>
      <c r="P35" s="159"/>
      <c r="Q35" s="160"/>
      <c r="R35" s="158"/>
      <c r="S35" s="159"/>
      <c r="T35" s="160"/>
      <c r="U35" s="158"/>
      <c r="V35" s="159"/>
      <c r="W35" s="160"/>
      <c r="X35" s="161"/>
      <c r="Y35" s="175" t="s">
        <v>115</v>
      </c>
      <c r="Z35" s="160"/>
      <c r="AA35" s="129"/>
    </row>
    <row r="36" spans="4:27" ht="18" customHeight="1">
      <c r="D36" s="129"/>
      <c r="E36" s="129"/>
      <c r="F36" s="155" t="s">
        <v>148</v>
      </c>
      <c r="G36" s="181" t="s">
        <v>149</v>
      </c>
      <c r="H36" s="157">
        <v>3240</v>
      </c>
      <c r="I36" s="161"/>
      <c r="J36" s="175" t="s">
        <v>115</v>
      </c>
      <c r="K36" s="160"/>
      <c r="L36" s="161"/>
      <c r="M36" s="175" t="s">
        <v>115</v>
      </c>
      <c r="N36" s="160"/>
      <c r="O36" s="161"/>
      <c r="P36" s="175" t="s">
        <v>115</v>
      </c>
      <c r="Q36" s="160"/>
      <c r="R36" s="158"/>
      <c r="S36" s="159">
        <v>469</v>
      </c>
      <c r="T36" s="160"/>
      <c r="U36" s="158" t="s">
        <v>109</v>
      </c>
      <c r="V36" s="159">
        <v>712</v>
      </c>
      <c r="W36" s="160" t="s">
        <v>110</v>
      </c>
      <c r="X36" s="161"/>
      <c r="Y36" s="175" t="s">
        <v>115</v>
      </c>
      <c r="Z36" s="160"/>
      <c r="AA36" s="129"/>
    </row>
    <row r="37" spans="4:27" ht="26.25" customHeight="1">
      <c r="D37" s="129"/>
      <c r="E37" s="129"/>
      <c r="F37" s="155" t="s">
        <v>150</v>
      </c>
      <c r="G37" s="181" t="str">
        <f>"Величина капитала на 31 декабря "&amp;IF(god&gt;0,god-1&amp;" г. ","НЕ УКАЗАН")&amp;" (предыдущий год)"</f>
        <v>Величина капитала на 31 декабря 2023 г.  (предыдущий год)</v>
      </c>
      <c r="H37" s="157">
        <v>3200</v>
      </c>
      <c r="I37" s="158"/>
      <c r="J37" s="159">
        <v>510261</v>
      </c>
      <c r="K37" s="160"/>
      <c r="L37" s="161" t="s">
        <v>109</v>
      </c>
      <c r="M37" s="159"/>
      <c r="N37" s="160" t="s">
        <v>110</v>
      </c>
      <c r="O37" s="158"/>
      <c r="P37" s="159">
        <v>1484781</v>
      </c>
      <c r="Q37" s="160"/>
      <c r="R37" s="158"/>
      <c r="S37" s="159">
        <v>2481</v>
      </c>
      <c r="T37" s="160"/>
      <c r="U37" s="158"/>
      <c r="V37" s="159">
        <v>949318</v>
      </c>
      <c r="W37" s="160"/>
      <c r="X37" s="162" t="str">
        <f>IF(IF(I37="(",-J37,J37)+IF(L37="(",-M37,M37)+IF(O37="(",-P37,P37)+IF(R37="(",-S37,S37)+IF(U37="(",-V37,V37)&lt;0,"(","")</f>
        <v/>
      </c>
      <c r="Y37" s="163">
        <f>ABS(IF(I37="(",-J37,J37)+IF(L37="(",-M37,M37)+IF(O37="(",-P37,P37)+IF(R37="(",-S37,S37)+IF(U37="(",-V37,V37))</f>
        <v>2946841</v>
      </c>
      <c r="Z37" s="162" t="str">
        <f>IF(X37="(",")","")</f>
        <v/>
      </c>
      <c r="AA37" s="129"/>
    </row>
    <row r="38" spans="4:27" ht="18" customHeight="1">
      <c r="D38" s="129"/>
      <c r="E38" s="129"/>
      <c r="F38" s="164" t="s">
        <v>151</v>
      </c>
      <c r="G38" s="182" t="str">
        <f>IF(god&gt;0,god&amp;" г. ","НЕ УКАЗАН")&amp;" (отчётный год)"</f>
        <v>2024 г.  (отчётный год)</v>
      </c>
      <c r="H38" s="166"/>
      <c r="I38" s="167"/>
      <c r="J38" s="168"/>
      <c r="K38" s="169"/>
      <c r="L38" s="167"/>
      <c r="M38" s="168"/>
      <c r="N38" s="169"/>
      <c r="O38" s="167"/>
      <c r="P38" s="168"/>
      <c r="Q38" s="169"/>
      <c r="R38" s="167"/>
      <c r="S38" s="168"/>
      <c r="T38" s="169"/>
      <c r="U38" s="167"/>
      <c r="V38" s="168"/>
      <c r="W38" s="169"/>
      <c r="X38" s="169"/>
      <c r="Y38" s="168"/>
      <c r="Z38" s="170"/>
      <c r="AA38" s="129"/>
    </row>
    <row r="39" spans="4:27" ht="18" customHeight="1">
      <c r="D39" s="129"/>
      <c r="E39" s="129"/>
      <c r="F39" s="171" t="s">
        <v>152</v>
      </c>
      <c r="G39" s="172" t="s">
        <v>112</v>
      </c>
      <c r="H39" s="173">
        <v>3310</v>
      </c>
      <c r="I39" s="162" t="str">
        <f>IF(((SUMIF(I40:I46,"",J40:J46)-SUMIF(I40:I46,"(",J40:J46)))&lt;0,"(","")</f>
        <v/>
      </c>
      <c r="J39" s="163">
        <f>ABS((SUMIF(I40:I46,"",J40:J46)-SUMIF(I40:I46,"(",J40:J46)))</f>
        <v>0</v>
      </c>
      <c r="K39" s="162" t="str">
        <f>IF(I39="(",")","")</f>
        <v/>
      </c>
      <c r="L39" s="162" t="str">
        <f>IF(((SUMIF(L40:L46,"",M40:M46)-SUMIF(L40:L46,"(",M40:M46)))&lt;0,"(","")</f>
        <v/>
      </c>
      <c r="M39" s="163">
        <f>ABS((SUMIF(L40:L46,"",M40:M46)-SUMIF(L40:L46,"(",M40:M46)))</f>
        <v>0</v>
      </c>
      <c r="N39" s="162" t="str">
        <f>IF(L39="(",")","")</f>
        <v/>
      </c>
      <c r="O39" s="162" t="str">
        <f>IF(((SUMIF(O40:O46,"",P40:P46)-SUMIF(O40:O46,"(",P40:P46)))&lt;0,"(","")</f>
        <v/>
      </c>
      <c r="P39" s="163">
        <f>ABS((SUMIF(O40:O46,"",P40:P46)-SUMIF(O40:O46,"(",P40:P46)))</f>
        <v>964186</v>
      </c>
      <c r="Q39" s="162" t="str">
        <f>IF(O39="(",")","")</f>
        <v/>
      </c>
      <c r="R39" s="162" t="str">
        <f>IF(((SUMIF(R40:R46,"",S40:S46)-SUMIF(R40:R46,"(",S40:S46)))&lt;0,"(","")</f>
        <v/>
      </c>
      <c r="S39" s="163">
        <f>ABS((SUMIF(R40:R46,"",S40:S46)-SUMIF(R40:R46,"(",S40:S46)))</f>
        <v>0</v>
      </c>
      <c r="T39" s="162" t="str">
        <f>IF(R39="(",")","")</f>
        <v/>
      </c>
      <c r="U39" s="162" t="str">
        <f>IF(((SUMIF(U40:U46,"",V40:V46)-SUMIF(U40:U46,"(",V40:V46)))&lt;0,"(","")</f>
        <v/>
      </c>
      <c r="V39" s="163">
        <f>ABS((SUMIF(U40:U46,"",V40:V46)-SUMIF(U40:U46,"(",V40:V46)))</f>
        <v>155012</v>
      </c>
      <c r="W39" s="162" t="str">
        <f>IF(U39="(",")","")</f>
        <v/>
      </c>
      <c r="X39" s="162" t="str">
        <f>IF(IF(I39="(",-J39,J39)+IF(L39="(",-M39,M39)+IF(O39="(",-P39,P39)+IF(R39="(",-S39,S39)+IF(U39="(",-V39,V39)&lt;0,"(","")</f>
        <v/>
      </c>
      <c r="Y39" s="163">
        <f>ABS(IF(I39="(",-J39,J39)+IF(L39="(",-M39,M39)+IF(O39="(",-P39,P39)+IF(R39="(",-S39,S39)+IF(U39="(",-V39,V39))</f>
        <v>1119198</v>
      </c>
      <c r="Z39" s="162" t="str">
        <f>IF(X39="(",")","")</f>
        <v/>
      </c>
      <c r="AA39" s="129"/>
    </row>
    <row r="40" spans="4:27" ht="18" customHeight="1">
      <c r="D40" s="129"/>
      <c r="E40" s="129"/>
      <c r="F40" s="155" t="s">
        <v>153</v>
      </c>
      <c r="G40" s="174" t="s">
        <v>114</v>
      </c>
      <c r="H40" s="157">
        <v>3311</v>
      </c>
      <c r="I40" s="161"/>
      <c r="J40" s="175" t="s">
        <v>115</v>
      </c>
      <c r="K40" s="160"/>
      <c r="L40" s="161"/>
      <c r="M40" s="175" t="s">
        <v>115</v>
      </c>
      <c r="N40" s="160"/>
      <c r="O40" s="161"/>
      <c r="P40" s="175" t="s">
        <v>115</v>
      </c>
      <c r="Q40" s="160"/>
      <c r="R40" s="161"/>
      <c r="S40" s="175" t="s">
        <v>115</v>
      </c>
      <c r="T40" s="160"/>
      <c r="U40" s="158"/>
      <c r="V40" s="159">
        <v>155012</v>
      </c>
      <c r="W40" s="160"/>
      <c r="X40" s="162" t="str">
        <f>IF(U40="(","(","")</f>
        <v/>
      </c>
      <c r="Y40" s="163">
        <f>V40</f>
        <v>155012</v>
      </c>
      <c r="Z40" s="162" t="str">
        <f>IF(X40="(",")","")</f>
        <v/>
      </c>
      <c r="AA40" s="129"/>
    </row>
    <row r="41" spans="4:27" ht="18" customHeight="1">
      <c r="D41" s="129"/>
      <c r="E41" s="129"/>
      <c r="F41" s="155" t="s">
        <v>154</v>
      </c>
      <c r="G41" s="174" t="s">
        <v>117</v>
      </c>
      <c r="H41" s="157">
        <v>3312</v>
      </c>
      <c r="I41" s="161"/>
      <c r="J41" s="175" t="s">
        <v>115</v>
      </c>
      <c r="K41" s="160"/>
      <c r="L41" s="161"/>
      <c r="M41" s="175" t="s">
        <v>115</v>
      </c>
      <c r="N41" s="160"/>
      <c r="O41" s="158"/>
      <c r="P41" s="159"/>
      <c r="Q41" s="160"/>
      <c r="R41" s="161"/>
      <c r="S41" s="175" t="s">
        <v>115</v>
      </c>
      <c r="T41" s="160"/>
      <c r="U41" s="158"/>
      <c r="V41" s="159"/>
      <c r="W41" s="160"/>
      <c r="X41" s="162" t="str">
        <f>IF(IF(O41="(",-P41,P41)+IF(U41="(",-V41,V41)&lt;0,"(","")</f>
        <v/>
      </c>
      <c r="Y41" s="163">
        <f>ABS(IF(O41="(",-P41,P41)+IF(U41="(",-V41,V41))</f>
        <v>0</v>
      </c>
      <c r="Z41" s="162" t="str">
        <f>IF(X41="(",")","")</f>
        <v/>
      </c>
      <c r="AA41" s="129"/>
    </row>
    <row r="42" spans="4:27" ht="23.25" customHeight="1">
      <c r="D42" s="129"/>
      <c r="E42" s="129"/>
      <c r="F42" s="155" t="s">
        <v>155</v>
      </c>
      <c r="G42" s="174" t="s">
        <v>119</v>
      </c>
      <c r="H42" s="157">
        <v>3313</v>
      </c>
      <c r="I42" s="161"/>
      <c r="J42" s="175" t="s">
        <v>115</v>
      </c>
      <c r="K42" s="160"/>
      <c r="L42" s="161"/>
      <c r="M42" s="175" t="s">
        <v>115</v>
      </c>
      <c r="N42" s="160"/>
      <c r="O42" s="158"/>
      <c r="P42" s="159">
        <v>964186</v>
      </c>
      <c r="Q42" s="160"/>
      <c r="R42" s="161"/>
      <c r="S42" s="175" t="s">
        <v>115</v>
      </c>
      <c r="T42" s="160"/>
      <c r="U42" s="158"/>
      <c r="V42" s="159"/>
      <c r="W42" s="160"/>
      <c r="X42" s="162" t="str">
        <f>IF(IF(O42="(",-P42,P42)+IF(U42="(",-V42,V42)&lt;0,"(","")</f>
        <v/>
      </c>
      <c r="Y42" s="163">
        <f>ABS(IF(O42="(",-P42,P42)+IF(U42="(",-V42,V42))</f>
        <v>964186</v>
      </c>
      <c r="Z42" s="162" t="str">
        <f>IF(X42="(",")","")</f>
        <v/>
      </c>
      <c r="AA42" s="129"/>
    </row>
    <row r="43" spans="4:27" ht="18" customHeight="1">
      <c r="D43" s="129"/>
      <c r="E43" s="129"/>
      <c r="F43" s="155" t="s">
        <v>156</v>
      </c>
      <c r="G43" s="174" t="s">
        <v>121</v>
      </c>
      <c r="H43" s="157">
        <v>3314</v>
      </c>
      <c r="I43" s="158"/>
      <c r="J43" s="159"/>
      <c r="K43" s="160"/>
      <c r="L43" s="158"/>
      <c r="M43" s="159"/>
      <c r="N43" s="160"/>
      <c r="O43" s="158"/>
      <c r="P43" s="159"/>
      <c r="Q43" s="160"/>
      <c r="R43" s="161"/>
      <c r="S43" s="175" t="s">
        <v>115</v>
      </c>
      <c r="T43" s="160"/>
      <c r="U43" s="161"/>
      <c r="V43" s="175" t="s">
        <v>115</v>
      </c>
      <c r="W43" s="160"/>
      <c r="X43" s="162" t="str">
        <f>IF(IF(I43="(",-J43,J43)+IF(L43="(",-M43,M43)+IF(O43="(",-P43,P43)&lt;0,"(","")</f>
        <v/>
      </c>
      <c r="Y43" s="163">
        <f>ABS(IF(I43="(",-J43,J43)+IF(L43="(",-M43,M43)+IF(O43="(",-P43,P43))</f>
        <v>0</v>
      </c>
      <c r="Z43" s="162" t="str">
        <f>IF(X43="(",")","")</f>
        <v/>
      </c>
      <c r="AA43" s="129"/>
    </row>
    <row r="44" spans="4:27" ht="18" customHeight="1">
      <c r="D44" s="129"/>
      <c r="E44" s="129"/>
      <c r="F44" s="155" t="s">
        <v>157</v>
      </c>
      <c r="G44" s="174" t="s">
        <v>123</v>
      </c>
      <c r="H44" s="157">
        <v>3315</v>
      </c>
      <c r="I44" s="158"/>
      <c r="J44" s="159"/>
      <c r="K44" s="160"/>
      <c r="L44" s="158"/>
      <c r="M44" s="159"/>
      <c r="N44" s="160"/>
      <c r="O44" s="158"/>
      <c r="P44" s="159"/>
      <c r="Q44" s="160"/>
      <c r="R44" s="161"/>
      <c r="S44" s="175" t="s">
        <v>115</v>
      </c>
      <c r="T44" s="160"/>
      <c r="U44" s="158"/>
      <c r="V44" s="159"/>
      <c r="W44" s="160"/>
      <c r="X44" s="161"/>
      <c r="Y44" s="175" t="s">
        <v>115</v>
      </c>
      <c r="Z44" s="160"/>
      <c r="AA44" s="129"/>
    </row>
    <row r="45" spans="4:27" ht="18" customHeight="1">
      <c r="D45" s="129"/>
      <c r="E45" s="129"/>
      <c r="F45" s="155" t="s">
        <v>158</v>
      </c>
      <c r="G45" s="174" t="s">
        <v>125</v>
      </c>
      <c r="H45" s="157">
        <v>3316</v>
      </c>
      <c r="I45" s="158"/>
      <c r="J45" s="159"/>
      <c r="K45" s="160"/>
      <c r="L45" s="158"/>
      <c r="M45" s="159"/>
      <c r="N45" s="160"/>
      <c r="O45" s="158"/>
      <c r="P45" s="159"/>
      <c r="Q45" s="160"/>
      <c r="R45" s="158"/>
      <c r="S45" s="159"/>
      <c r="T45" s="160"/>
      <c r="U45" s="158"/>
      <c r="V45" s="159"/>
      <c r="W45" s="160"/>
      <c r="X45" s="162" t="str">
        <f>IF(IF(I45="(",-J45,J45)+IF(L45="(",-M45,M45)+IF(O45="(",-P45,P45)+IF(R45="(",-S45,S45)+IF(U45="(",-V45,V45)&lt;0,"(","")</f>
        <v/>
      </c>
      <c r="Y45" s="163">
        <f>ABS(IF(I45="(",-J45,J45)+IF(L45="(",-M45,M45)+IF(O45="(",-P45,P45)+IF(R45="(",-S45,S45)+IF(U45="(",-V45,V45))</f>
        <v>0</v>
      </c>
      <c r="Z45" s="162" t="str">
        <f>IF(X45="(",")","")</f>
        <v/>
      </c>
      <c r="AA45" s="129"/>
    </row>
    <row r="46" spans="4:27" ht="15" customHeight="1">
      <c r="D46" s="129"/>
      <c r="E46" s="129"/>
      <c r="F46" s="176"/>
      <c r="G46" s="263" t="s">
        <v>131</v>
      </c>
      <c r="H46" s="177"/>
      <c r="I46" s="178"/>
      <c r="J46" s="179"/>
      <c r="K46" s="178"/>
      <c r="L46" s="178"/>
      <c r="M46" s="179"/>
      <c r="N46" s="178"/>
      <c r="O46" s="178"/>
      <c r="P46" s="179"/>
      <c r="Q46" s="178"/>
      <c r="R46" s="178"/>
      <c r="S46" s="179"/>
      <c r="T46" s="178"/>
      <c r="U46" s="178"/>
      <c r="V46" s="179"/>
      <c r="W46" s="178"/>
      <c r="X46" s="178"/>
      <c r="Y46" s="179"/>
      <c r="Z46" s="180"/>
      <c r="AA46" s="129"/>
    </row>
    <row r="47" spans="4:27" ht="18" customHeight="1">
      <c r="D47" s="129"/>
      <c r="E47" s="129"/>
      <c r="F47" s="171" t="s">
        <v>159</v>
      </c>
      <c r="G47" s="172" t="s">
        <v>133</v>
      </c>
      <c r="H47" s="173">
        <v>3320</v>
      </c>
      <c r="I47" s="162" t="str">
        <f>IF(((SUMIF(I48:I55,"",J48:J55)-SUMIF(I48:I55,"(",J48:J55)))&lt;0,"(","")</f>
        <v/>
      </c>
      <c r="J47" s="163">
        <f>ABS((SUMIF(I48:I55,"",J48:J55)-SUMIF(I48:I55,"(",J48:J55)))</f>
        <v>0</v>
      </c>
      <c r="K47" s="162" t="str">
        <f>IF(I47="(",")","")</f>
        <v/>
      </c>
      <c r="L47" s="162" t="str">
        <f>IF(((SUMIF(L48:L55,"",M48:M55)-SUMIF(L48:L55,"(",M48:M55)))&lt;0,"(","")</f>
        <v/>
      </c>
      <c r="M47" s="163">
        <f>ABS((SUMIF(L48:L55,"",M48:M55)-SUMIF(L48:L55,"(",M48:M55)))</f>
        <v>0</v>
      </c>
      <c r="N47" s="162" t="str">
        <f>IF(L47="(",")","")</f>
        <v/>
      </c>
      <c r="O47" s="162" t="str">
        <f>IF(((SUMIF(O48:O55,"",P48:P55)-SUMIF(O48:O55,"(",P48:P55)))&lt;0,"(","")</f>
        <v>(</v>
      </c>
      <c r="P47" s="163">
        <f>ABS((SUMIF(O48:O55,"",P48:P55)-SUMIF(O48:O55,"(",P48:P55)))</f>
        <v>722834</v>
      </c>
      <c r="Q47" s="162" t="str">
        <f>IF(O47="(",")","")</f>
        <v>)</v>
      </c>
      <c r="R47" s="162" t="str">
        <f>IF(((SUMIF(R48:R55,"",S48:S55)-SUMIF(R48:R55,"(",S48:S55)))&lt;0,"(","")</f>
        <v/>
      </c>
      <c r="S47" s="163">
        <f>ABS((SUMIF(R48:R55,"",S48:S55)-SUMIF(R48:R55,"(",S48:S55)))</f>
        <v>0</v>
      </c>
      <c r="T47" s="162" t="str">
        <f>IF(R47="(",")","")</f>
        <v/>
      </c>
      <c r="U47" s="162" t="str">
        <f>IF(((SUMIF(U48:U55,"",V48:V55)-SUMIF(U48:U55,"(",V48:V55)))&lt;0,"(","")</f>
        <v/>
      </c>
      <c r="V47" s="163">
        <f>ABS((SUMIF(U48:U55,"",V48:V55)-SUMIF(U48:U55,"(",V48:V55)))</f>
        <v>0</v>
      </c>
      <c r="W47" s="162" t="str">
        <f>IF(U47="(",")","")</f>
        <v/>
      </c>
      <c r="X47" s="162" t="str">
        <f>IF(IF(I47="(",-J47,J47)+IF(L47="(",-M47,M47)+IF(O47="(",-P47,P47)+IF(R47="(",-S47,S47)+IF(U47="(",-V47,V47)&lt;0,"(","")</f>
        <v>(</v>
      </c>
      <c r="Y47" s="163">
        <f>ABS(IF(I47="(",-J47,J47)+IF(L47="(",-M47,M47)+IF(O47="(",-P47,P47)+IF(R47="(",-S47,S47)+IF(U47="(",-V47,V47))</f>
        <v>722834</v>
      </c>
      <c r="Z47" s="162" t="str">
        <f t="shared" ref="Z47:Z54" si="1">IF(X47="(",")","")</f>
        <v>)</v>
      </c>
      <c r="AA47" s="129"/>
    </row>
    <row r="48" spans="4:27" ht="18" customHeight="1">
      <c r="D48" s="129"/>
      <c r="E48" s="129"/>
      <c r="F48" s="155" t="s">
        <v>160</v>
      </c>
      <c r="G48" s="174" t="s">
        <v>135</v>
      </c>
      <c r="H48" s="157">
        <v>3321</v>
      </c>
      <c r="I48" s="161"/>
      <c r="J48" s="175" t="s">
        <v>115</v>
      </c>
      <c r="K48" s="160"/>
      <c r="L48" s="161"/>
      <c r="M48" s="175" t="s">
        <v>115</v>
      </c>
      <c r="N48" s="160"/>
      <c r="O48" s="161"/>
      <c r="P48" s="175" t="s">
        <v>115</v>
      </c>
      <c r="Q48" s="160"/>
      <c r="R48" s="161"/>
      <c r="S48" s="175" t="s">
        <v>115</v>
      </c>
      <c r="T48" s="160"/>
      <c r="U48" s="161" t="s">
        <v>109</v>
      </c>
      <c r="V48" s="159"/>
      <c r="W48" s="160" t="s">
        <v>110</v>
      </c>
      <c r="X48" s="162" t="str">
        <f>IF(U48="(","(","")</f>
        <v>(</v>
      </c>
      <c r="Y48" s="163">
        <f>V48</f>
        <v>0</v>
      </c>
      <c r="Z48" s="162" t="str">
        <f t="shared" si="1"/>
        <v>)</v>
      </c>
      <c r="AA48" s="129"/>
    </row>
    <row r="49" spans="4:27" ht="18" customHeight="1">
      <c r="D49" s="129"/>
      <c r="E49" s="129"/>
      <c r="F49" s="155" t="s">
        <v>161</v>
      </c>
      <c r="G49" s="174" t="s">
        <v>117</v>
      </c>
      <c r="H49" s="157">
        <v>3322</v>
      </c>
      <c r="I49" s="161"/>
      <c r="J49" s="175" t="s">
        <v>115</v>
      </c>
      <c r="K49" s="160"/>
      <c r="L49" s="161"/>
      <c r="M49" s="175" t="s">
        <v>115</v>
      </c>
      <c r="N49" s="160"/>
      <c r="O49" s="161" t="s">
        <v>109</v>
      </c>
      <c r="P49" s="159"/>
      <c r="Q49" s="160" t="s">
        <v>110</v>
      </c>
      <c r="R49" s="161"/>
      <c r="S49" s="175" t="s">
        <v>115</v>
      </c>
      <c r="T49" s="160"/>
      <c r="U49" s="161" t="s">
        <v>109</v>
      </c>
      <c r="V49" s="159"/>
      <c r="W49" s="160" t="s">
        <v>110</v>
      </c>
      <c r="X49" s="162" t="str">
        <f>IF(IF(O49="(",-P49,P49)+IF(U49="(",-V49,V49)&lt;0,"(","")</f>
        <v/>
      </c>
      <c r="Y49" s="163">
        <f>ABS(IF(O49="(",-P49,P49)+IF(U49="(",-V49,V49))</f>
        <v>0</v>
      </c>
      <c r="Z49" s="162" t="str">
        <f t="shared" si="1"/>
        <v/>
      </c>
      <c r="AA49" s="129"/>
    </row>
    <row r="50" spans="4:27" ht="23.25" customHeight="1">
      <c r="D50" s="129"/>
      <c r="E50" s="129"/>
      <c r="F50" s="155" t="s">
        <v>162</v>
      </c>
      <c r="G50" s="174" t="s">
        <v>138</v>
      </c>
      <c r="H50" s="157">
        <v>3323</v>
      </c>
      <c r="I50" s="161"/>
      <c r="J50" s="175" t="s">
        <v>115</v>
      </c>
      <c r="K50" s="160"/>
      <c r="L50" s="161"/>
      <c r="M50" s="175" t="s">
        <v>115</v>
      </c>
      <c r="N50" s="160"/>
      <c r="O50" s="161" t="s">
        <v>109</v>
      </c>
      <c r="P50" s="159">
        <v>722834</v>
      </c>
      <c r="Q50" s="160" t="s">
        <v>110</v>
      </c>
      <c r="R50" s="161"/>
      <c r="S50" s="175" t="s">
        <v>115</v>
      </c>
      <c r="T50" s="160"/>
      <c r="U50" s="161" t="s">
        <v>109</v>
      </c>
      <c r="V50" s="159"/>
      <c r="W50" s="160" t="s">
        <v>110</v>
      </c>
      <c r="X50" s="162" t="str">
        <f>IF(IF(O50="(",-P50,P50)+IF(U50="(",-V50,V50)&lt;0,"(","")</f>
        <v>(</v>
      </c>
      <c r="Y50" s="163">
        <f>ABS(IF(O50="(",-P50,P50)+IF(U50="(",-V50,V50))</f>
        <v>722834</v>
      </c>
      <c r="Z50" s="162" t="str">
        <f t="shared" si="1"/>
        <v>)</v>
      </c>
      <c r="AA50" s="129"/>
    </row>
    <row r="51" spans="4:27" ht="18" customHeight="1">
      <c r="D51" s="129"/>
      <c r="E51" s="129"/>
      <c r="F51" s="155" t="s">
        <v>163</v>
      </c>
      <c r="G51" s="174" t="s">
        <v>140</v>
      </c>
      <c r="H51" s="157">
        <v>3324</v>
      </c>
      <c r="I51" s="161" t="s">
        <v>109</v>
      </c>
      <c r="J51" s="159"/>
      <c r="K51" s="160" t="s">
        <v>110</v>
      </c>
      <c r="L51" s="158"/>
      <c r="M51" s="159"/>
      <c r="N51" s="160"/>
      <c r="O51" s="158"/>
      <c r="P51" s="159"/>
      <c r="Q51" s="160"/>
      <c r="R51" s="161"/>
      <c r="S51" s="175" t="s">
        <v>115</v>
      </c>
      <c r="T51" s="160"/>
      <c r="U51" s="158"/>
      <c r="V51" s="159"/>
      <c r="W51" s="160"/>
      <c r="X51" s="162" t="str">
        <f>IF(IF(I51="(",-J51,J51)+IF(L51="(",-M51,M51)+IF(O51="(",-P51,P51)+IF(U51="(",-V51,V51)&lt;0,"(","")</f>
        <v/>
      </c>
      <c r="Y51" s="163">
        <f>ABS(IF(I51="(",-J51,J51)+IF(L51="(",-M51,M51)+IF(O51="(",-P51,P51)+IF(U51="(",-V51,V51))</f>
        <v>0</v>
      </c>
      <c r="Z51" s="162" t="str">
        <f t="shared" si="1"/>
        <v/>
      </c>
      <c r="AA51" s="129"/>
    </row>
    <row r="52" spans="4:27" ht="18" customHeight="1">
      <c r="D52" s="129"/>
      <c r="E52" s="129"/>
      <c r="F52" s="155" t="s">
        <v>164</v>
      </c>
      <c r="G52" s="174" t="s">
        <v>142</v>
      </c>
      <c r="H52" s="157">
        <v>3325</v>
      </c>
      <c r="I52" s="161" t="s">
        <v>109</v>
      </c>
      <c r="J52" s="159"/>
      <c r="K52" s="160" t="s">
        <v>110</v>
      </c>
      <c r="L52" s="158"/>
      <c r="M52" s="159"/>
      <c r="N52" s="160"/>
      <c r="O52" s="158"/>
      <c r="P52" s="159"/>
      <c r="Q52" s="160"/>
      <c r="R52" s="161"/>
      <c r="S52" s="175" t="s">
        <v>115</v>
      </c>
      <c r="T52" s="160"/>
      <c r="U52" s="158"/>
      <c r="V52" s="159"/>
      <c r="W52" s="160"/>
      <c r="X52" s="162" t="str">
        <f>IF(IF(I52="(",-J52,J52)+IF(L52="(",-M52,M52)+IF(O52="(",-P52,P52)+IF(U52="(",-V52,V52)&lt;0,"(","")</f>
        <v/>
      </c>
      <c r="Y52" s="163">
        <f>ABS(IF(I52="(",-J52,J52)+IF(L52="(",-M52,M52)+IF(O52="(",-P52,P52)+IF(U52="(",-V52,V52))</f>
        <v>0</v>
      </c>
      <c r="Z52" s="162" t="str">
        <f t="shared" si="1"/>
        <v/>
      </c>
      <c r="AA52" s="129"/>
    </row>
    <row r="53" spans="4:27" ht="18" customHeight="1">
      <c r="D53" s="129"/>
      <c r="E53" s="129"/>
      <c r="F53" s="155" t="s">
        <v>165</v>
      </c>
      <c r="G53" s="174" t="s">
        <v>125</v>
      </c>
      <c r="H53" s="157">
        <v>3326</v>
      </c>
      <c r="I53" s="158"/>
      <c r="J53" s="159"/>
      <c r="K53" s="160"/>
      <c r="L53" s="158"/>
      <c r="M53" s="159"/>
      <c r="N53" s="160"/>
      <c r="O53" s="158"/>
      <c r="P53" s="159"/>
      <c r="Q53" s="160"/>
      <c r="R53" s="158"/>
      <c r="S53" s="159"/>
      <c r="T53" s="160"/>
      <c r="U53" s="158"/>
      <c r="V53" s="159"/>
      <c r="W53" s="160"/>
      <c r="X53" s="162" t="str">
        <f>IF(IF(I53="(",-J53,J53)+IF(L53="(",-M53,M53)+IF(O53="(",-P53,P53)+IF(R53="(",-S53,S53)+IF(U53="(",-V53,V53)&lt;0,"(","")</f>
        <v/>
      </c>
      <c r="Y53" s="163">
        <f>ABS(IF(I53="(",-J53,J53)+IF(L53="(",-M53,M53)+IF(O53="(",-P53,P53)+IF(R53="(",-S53,S53)+IF(U53="(",-V53,V53))</f>
        <v>0</v>
      </c>
      <c r="Z53" s="162" t="str">
        <f t="shared" si="1"/>
        <v/>
      </c>
      <c r="AA53" s="129"/>
    </row>
    <row r="54" spans="4:27" ht="18" customHeight="1">
      <c r="D54" s="129"/>
      <c r="E54" s="129"/>
      <c r="F54" s="155" t="s">
        <v>166</v>
      </c>
      <c r="G54" s="174" t="s">
        <v>145</v>
      </c>
      <c r="H54" s="157">
        <v>3327</v>
      </c>
      <c r="I54" s="161"/>
      <c r="J54" s="175" t="s">
        <v>115</v>
      </c>
      <c r="K54" s="160"/>
      <c r="L54" s="161"/>
      <c r="M54" s="175" t="s">
        <v>115</v>
      </c>
      <c r="N54" s="160"/>
      <c r="O54" s="161"/>
      <c r="P54" s="175" t="s">
        <v>115</v>
      </c>
      <c r="Q54" s="160"/>
      <c r="R54" s="161"/>
      <c r="S54" s="175" t="s">
        <v>115</v>
      </c>
      <c r="T54" s="160"/>
      <c r="U54" s="161" t="s">
        <v>109</v>
      </c>
      <c r="V54" s="159"/>
      <c r="W54" s="160" t="s">
        <v>110</v>
      </c>
      <c r="X54" s="162" t="str">
        <f>IF(U54="(","(","")</f>
        <v>(</v>
      </c>
      <c r="Y54" s="163">
        <f>V54</f>
        <v>0</v>
      </c>
      <c r="Z54" s="162" t="str">
        <f t="shared" si="1"/>
        <v>)</v>
      </c>
      <c r="AA54" s="129"/>
    </row>
    <row r="55" spans="4:27" ht="15" customHeight="1">
      <c r="D55" s="129"/>
      <c r="E55" s="129"/>
      <c r="F55" s="176"/>
      <c r="G55" s="263" t="s">
        <v>131</v>
      </c>
      <c r="H55" s="177"/>
      <c r="I55" s="178"/>
      <c r="J55" s="179"/>
      <c r="K55" s="178"/>
      <c r="L55" s="178"/>
      <c r="M55" s="179"/>
      <c r="N55" s="178"/>
      <c r="O55" s="178"/>
      <c r="P55" s="179"/>
      <c r="Q55" s="178"/>
      <c r="R55" s="178"/>
      <c r="S55" s="179"/>
      <c r="T55" s="178"/>
      <c r="U55" s="178"/>
      <c r="V55" s="179"/>
      <c r="W55" s="178"/>
      <c r="X55" s="178"/>
      <c r="Y55" s="179"/>
      <c r="Z55" s="180"/>
      <c r="AA55" s="129"/>
    </row>
    <row r="56" spans="4:27" ht="18" customHeight="1">
      <c r="D56" s="129"/>
      <c r="E56" s="129"/>
      <c r="F56" s="155" t="s">
        <v>167</v>
      </c>
      <c r="G56" s="181" t="s">
        <v>147</v>
      </c>
      <c r="H56" s="157">
        <v>3330</v>
      </c>
      <c r="I56" s="161"/>
      <c r="J56" s="175" t="s">
        <v>115</v>
      </c>
      <c r="K56" s="160"/>
      <c r="L56" s="161"/>
      <c r="M56" s="175" t="s">
        <v>115</v>
      </c>
      <c r="N56" s="160"/>
      <c r="O56" s="158"/>
      <c r="P56" s="159"/>
      <c r="Q56" s="160"/>
      <c r="R56" s="158"/>
      <c r="S56" s="159"/>
      <c r="T56" s="160"/>
      <c r="U56" s="158"/>
      <c r="V56" s="159"/>
      <c r="W56" s="160"/>
      <c r="X56" s="161"/>
      <c r="Y56" s="175" t="s">
        <v>115</v>
      </c>
      <c r="Z56" s="160"/>
      <c r="AA56" s="129"/>
    </row>
    <row r="57" spans="4:27" ht="18" customHeight="1">
      <c r="D57" s="129"/>
      <c r="E57" s="129"/>
      <c r="F57" s="155" t="s">
        <v>168</v>
      </c>
      <c r="G57" s="181" t="s">
        <v>149</v>
      </c>
      <c r="H57" s="157">
        <v>3340</v>
      </c>
      <c r="I57" s="161"/>
      <c r="J57" s="175" t="s">
        <v>115</v>
      </c>
      <c r="K57" s="160"/>
      <c r="L57" s="161"/>
      <c r="M57" s="175" t="s">
        <v>115</v>
      </c>
      <c r="N57" s="160"/>
      <c r="O57" s="161"/>
      <c r="P57" s="175" t="s">
        <v>115</v>
      </c>
      <c r="Q57" s="160"/>
      <c r="R57" s="158"/>
      <c r="S57" s="159">
        <v>15502</v>
      </c>
      <c r="T57" s="160"/>
      <c r="U57" s="158" t="s">
        <v>109</v>
      </c>
      <c r="V57" s="159">
        <v>15970</v>
      </c>
      <c r="W57" s="160" t="s">
        <v>110</v>
      </c>
      <c r="X57" s="161"/>
      <c r="Y57" s="175" t="s">
        <v>115</v>
      </c>
      <c r="Z57" s="160"/>
      <c r="AA57" s="129"/>
    </row>
    <row r="58" spans="4:27" ht="26.25" customHeight="1">
      <c r="D58" s="129"/>
      <c r="E58" s="129"/>
      <c r="F58" s="155" t="s">
        <v>169</v>
      </c>
      <c r="G58" s="181" t="str">
        <f>"Величина капитала на 31 декабря "&amp;IF(god&gt;0,god&amp;" г. ","НЕ УКАЗАН")&amp;" (отчётный год)"</f>
        <v>Величина капитала на 31 декабря 2024 г.  (отчётный год)</v>
      </c>
      <c r="H58" s="157">
        <v>3300</v>
      </c>
      <c r="I58" s="158"/>
      <c r="J58" s="159">
        <v>510261</v>
      </c>
      <c r="K58" s="160"/>
      <c r="L58" s="161" t="s">
        <v>109</v>
      </c>
      <c r="M58" s="159"/>
      <c r="N58" s="160" t="s">
        <v>110</v>
      </c>
      <c r="O58" s="158"/>
      <c r="P58" s="159">
        <v>1726133</v>
      </c>
      <c r="Q58" s="160"/>
      <c r="R58" s="158"/>
      <c r="S58" s="159">
        <v>17983</v>
      </c>
      <c r="T58" s="160"/>
      <c r="U58" s="158"/>
      <c r="V58" s="159">
        <v>1088360</v>
      </c>
      <c r="W58" s="160"/>
      <c r="X58" s="162" t="str">
        <f>IF(IF(I58="(",-J58,J58)+IF(L58="(",-M58,M58)+IF(O58="(",-P58,P58)+IF(R58="(",-S58,S58)+IF(U58="(",-V58,V58)&lt;0,"(","")</f>
        <v/>
      </c>
      <c r="Y58" s="163">
        <f>ABS(IF(I58="(",-J58,J58)+IF(L58="(",-M58,M58)+IF(O58="(",-P58,P58)+IF(R58="(",-S58,S58)+IF(U58="(",-V58,V58))</f>
        <v>3342737</v>
      </c>
      <c r="Z58" s="162" t="str">
        <f>IF(X58="(",")","")</f>
        <v/>
      </c>
      <c r="AA58" s="129"/>
    </row>
    <row r="59" spans="4:27" ht="12" customHeight="1">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row>
  </sheetData>
  <sheetProtection formatColumns="0" formatRows="0" insertRows="0" deleteColumns="0" deleteRows="0" sort="0" autoFilter="0"/>
  <mergeCells count="16">
    <mergeCell ref="X13:Z13"/>
    <mergeCell ref="F8:Z8"/>
    <mergeCell ref="F11:F12"/>
    <mergeCell ref="G11:G12"/>
    <mergeCell ref="H11:H12"/>
    <mergeCell ref="I11:K12"/>
    <mergeCell ref="L11:N12"/>
    <mergeCell ref="O11:Q12"/>
    <mergeCell ref="R11:T12"/>
    <mergeCell ref="U11:W12"/>
    <mergeCell ref="X11:Z12"/>
    <mergeCell ref="I13:K13"/>
    <mergeCell ref="L13:N13"/>
    <mergeCell ref="O13:Q13"/>
    <mergeCell ref="R13:T13"/>
    <mergeCell ref="U13:W13"/>
  </mergeCells>
  <dataValidations count="27">
    <dataValidation type="list" allowBlank="1" showDropDown="1" showInputMessage="1" showErrorMessage="1" errorTitle="Внимание" error="Возможен ввод только символа '('!" sqref="O58 I58 O56 R56:R58 U56:U58 L30:L32 U30:U32 R32 I32 O30:O32 L20:L22 O14 I14 I20:I22 U21:U22 O18:O22 U17:U19 R14 U14 R22 L51:L53 O51:O53 I53 R53 U51:U53 U44:U45 U40:U42 I37 O35 R35:R37 U35:U37 O37 R45 I43:I45 O41:O45 L43:L45">
      <formula1>"("</formula1>
    </dataValidation>
    <dataValidation type="whole" allowBlank="1" showInputMessage="1" showErrorMessage="1" errorTitle="Внимание" error="Допускается ввод только целых не отрицательных чисел!" sqref="M38 J15 M15 P38 S38 P15 S15 V15 J38 V38">
      <formula1>0</formula1>
      <formula2>9.99999999999999E+23</formula2>
    </dataValidation>
    <dataValidation type="whole" allowBlank="1" showErrorMessage="1" errorTitle="Ошибка" error="Допускается ввод только неотрицательных целых чисел!" sqref="J14 V56:V58 V48:V54 V44:V45 V40:V42 V35:V37 V27:V33 V21:V22 V17:V19 V14 S56:S58 S53 S45 S35:S37 S32 S22 S14 P58 P56 P49:P53 P41:P45 P37 P35 P28:P32 P18:P22 P14 M58 M51:M53 M43:M45 M37 M30:M32 M20:M22 M14 J58 J51:J53 J43:J45 J37 J30:J32 J20:J22">
      <formula1>0</formula1>
      <formula2>9.99999999999999E+23</formula2>
    </dataValidation>
    <dataValidation type="textLength" operator="lessThanOrEqual" allowBlank="1" showInputMessage="1" showErrorMessage="1" errorTitle="Ошибка" error="Допускается ввод не более 900 символов!" sqref="G23">
      <formula1>900</formula1>
    </dataValidation>
    <dataValidation type="textLength" operator="lessThanOrEqual" allowBlank="1" showInputMessage="1" showErrorMessage="1" errorTitle="Ошибка" error="Допускается ввод не более 900 символов!" sqref="H23">
      <formula1>900</formula1>
    </dataValidation>
    <dataValidation type="list" allowBlank="1" showDropDown="1" showInputMessage="1" showErrorMessage="1" errorTitle="Ошибка" error="Допускается ввод не более 900 символов!" sqref="I2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J23">
      <formula1>0</formula1>
      <formula2>9.99999999999999E+23</formula2>
    </dataValidation>
    <dataValidation type="list" allowBlank="1" showDropDown="1" showInputMessage="1" showErrorMessage="1" errorTitle="Внимание" error="Возможен ввод только символа '('!" sqref="L2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M23">
      <formula1>0</formula1>
      <formula2>9.99999999999999E+23</formula2>
    </dataValidation>
    <dataValidation type="list" allowBlank="1" showDropDown="1" showInputMessage="1" showErrorMessage="1" errorTitle="Внимание" error="Возможен ввод только символа '('!" sqref="O2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P23">
      <formula1>0</formula1>
      <formula2>9.99999999999999E+23</formula2>
    </dataValidation>
    <dataValidation type="list" allowBlank="1" showDropDown="1" showInputMessage="1" showErrorMessage="1" errorTitle="Внимание" error="Возможен ввод только символа '('!" sqref="R2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S23">
      <formula1>0</formula1>
      <formula2>9.99999999999999E+23</formula2>
    </dataValidation>
    <dataValidation type="list" allowBlank="1" showDropDown="1" showInputMessage="1" showErrorMessage="1" errorTitle="Внимание" error="Возможен ввод только символа '('!" sqref="U23">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V23">
      <formula1>0</formula1>
      <formula2>9.99999999999999E+23</formula2>
    </dataValidation>
    <dataValidation type="textLength" operator="lessThanOrEqual" allowBlank="1" showInputMessage="1" showErrorMessage="1" errorTitle="Ошибка" error="Допускается ввод не более 900 символов!" sqref="G24">
      <formula1>900</formula1>
    </dataValidation>
    <dataValidation type="textLength" operator="lessThanOrEqual" allowBlank="1" showInputMessage="1" showErrorMessage="1" errorTitle="Ошибка" error="Допускается ввод не более 900 символов!" sqref="H24">
      <formula1>900</formula1>
    </dataValidation>
    <dataValidation type="list" allowBlank="1" showDropDown="1" showInputMessage="1" showErrorMessage="1" errorTitle="Ошибка" error="Допускается ввод не более 900 символов!" sqref="I2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J24">
      <formula1>0</formula1>
      <formula2>9.99999999999999E+23</formula2>
    </dataValidation>
    <dataValidation type="list" allowBlank="1" showDropDown="1" showInputMessage="1" showErrorMessage="1" errorTitle="Внимание" error="Возможен ввод только символа '('!" sqref="L2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M24">
      <formula1>0</formula1>
      <formula2>9.99999999999999E+23</formula2>
    </dataValidation>
    <dataValidation type="list" allowBlank="1" showDropDown="1" showInputMessage="1" showErrorMessage="1" errorTitle="Внимание" error="Возможен ввод только символа '('!" sqref="O2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P24">
      <formula1>0</formula1>
      <formula2>9.99999999999999E+23</formula2>
    </dataValidation>
    <dataValidation type="list" allowBlank="1" showDropDown="1" showInputMessage="1" showErrorMessage="1" errorTitle="Внимание" error="Возможен ввод только символа '('!" sqref="R2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S24">
      <formula1>0</formula1>
      <formula2>9.99999999999999E+23</formula2>
    </dataValidation>
    <dataValidation type="list" allowBlank="1" showDropDown="1" showInputMessage="1" showErrorMessage="1" errorTitle="Внимание" error="Возможен ввод только символа '('!" sqref="U24">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V24">
      <formula1>0</formula1>
      <formula2>9.99999999999999E+23</formula2>
    </dataValidation>
  </dataValidations>
  <pageMargins left="0.35433070866141736" right="0.15748031496062992" top="0.98425196850393704" bottom="0.59055118110236227" header="0.51181102362204722" footer="0.51181102362204722"/>
  <pageSetup paperSize="9" scale="91" fitToHeight="2" orientation="landscape" r:id="rId1"/>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sheetPr>
  <dimension ref="A1:U25"/>
  <sheetViews>
    <sheetView showGridLines="0" topLeftCell="D7" workbookViewId="0">
      <selection activeCell="E11" sqref="E11:E12"/>
    </sheetView>
  </sheetViews>
  <sheetFormatPr defaultColWidth="9.140625" defaultRowHeight="12" customHeight="1"/>
  <cols>
    <col min="1" max="2" width="9.140625" style="145" hidden="1"/>
    <col min="3" max="3" width="3.5703125" style="145" hidden="1" customWidth="1"/>
    <col min="4" max="4" width="3.42578125" style="145" customWidth="1"/>
    <col min="5" max="5" width="3.85546875" style="145" customWidth="1"/>
    <col min="6" max="6" width="30.85546875" style="145" customWidth="1"/>
    <col min="7" max="7" width="32.42578125" style="145" customWidth="1"/>
    <col min="8" max="8" width="5" style="145" customWidth="1"/>
    <col min="9" max="9" width="2.42578125" style="145" customWidth="1"/>
    <col min="10" max="10" width="14.85546875" style="145" customWidth="1"/>
    <col min="11" max="12" width="2.42578125" style="145" customWidth="1"/>
    <col min="13" max="13" width="14.85546875" style="145" customWidth="1"/>
    <col min="14" max="15" width="2.42578125" style="145" customWidth="1"/>
    <col min="16" max="16" width="14.85546875" style="145" customWidth="1"/>
    <col min="17" max="18" width="2.42578125" style="145" customWidth="1"/>
    <col min="19" max="19" width="14.85546875" style="145" customWidth="1"/>
    <col min="20" max="20" width="2.42578125" style="145" customWidth="1"/>
    <col min="21" max="21" width="3" style="145" customWidth="1"/>
  </cols>
  <sheetData>
    <row r="1" spans="1:21" ht="12" hidden="1" customHeight="1"/>
    <row r="2" spans="1:21" ht="12" hidden="1" customHeight="1"/>
    <row r="3" spans="1:21" ht="12" hidden="1" customHeight="1"/>
    <row r="4" spans="1:21" ht="12" hidden="1" customHeight="1"/>
    <row r="5" spans="1:21" ht="12" hidden="1" customHeight="1"/>
    <row r="6" spans="1:21" ht="16.5" hidden="1" customHeight="1"/>
    <row r="7" spans="1:21" ht="12" customHeight="1">
      <c r="T7" s="146" t="s">
        <v>170</v>
      </c>
      <c r="U7" s="146"/>
    </row>
    <row r="8" spans="1:21" s="149" customFormat="1" ht="20.25" customHeight="1">
      <c r="A8" s="147"/>
      <c r="B8" s="147"/>
      <c r="C8" s="147"/>
      <c r="D8" s="148"/>
      <c r="E8" s="335" t="s">
        <v>171</v>
      </c>
      <c r="F8" s="335"/>
      <c r="G8" s="335"/>
      <c r="H8" s="335"/>
      <c r="I8" s="335"/>
      <c r="J8" s="335"/>
      <c r="K8" s="335"/>
      <c r="L8" s="335"/>
      <c r="M8" s="335"/>
      <c r="N8" s="335"/>
      <c r="O8" s="335"/>
      <c r="P8" s="335"/>
      <c r="Q8" s="335"/>
      <c r="R8" s="335"/>
      <c r="S8" s="335"/>
      <c r="T8" s="335"/>
      <c r="U8" s="148"/>
    </row>
    <row r="9" spans="1:21" s="149" customFormat="1" ht="12" customHeight="1">
      <c r="A9" s="147"/>
      <c r="B9" s="147"/>
      <c r="C9" s="147"/>
      <c r="D9" s="150"/>
      <c r="E9" s="150"/>
      <c r="J9" s="150"/>
      <c r="K9" s="150"/>
      <c r="M9" s="150"/>
      <c r="N9" s="150"/>
      <c r="P9" s="150"/>
      <c r="Q9" s="150"/>
      <c r="R9" s="150"/>
      <c r="S9" s="150"/>
      <c r="U9" s="151"/>
    </row>
    <row r="10" spans="1:21" s="149" customFormat="1" ht="11.25" customHeight="1">
      <c r="A10" s="147"/>
      <c r="B10" s="147"/>
      <c r="C10" s="147"/>
      <c r="D10" s="150"/>
      <c r="E10" s="150"/>
      <c r="F10" s="150"/>
      <c r="G10" s="150"/>
      <c r="H10" s="150"/>
      <c r="I10" s="150"/>
      <c r="J10" s="150"/>
      <c r="K10" s="150"/>
      <c r="L10" s="150"/>
      <c r="M10" s="150"/>
      <c r="N10" s="150"/>
      <c r="O10" s="150"/>
      <c r="P10" s="150"/>
      <c r="Q10" s="150"/>
      <c r="R10" s="150"/>
      <c r="S10" s="146" t="str">
        <f>IF(unit="","",unit)</f>
        <v>тыс.руб.</v>
      </c>
      <c r="T10" s="150"/>
      <c r="U10" s="150"/>
    </row>
    <row r="11" spans="1:21" ht="28.5" customHeight="1">
      <c r="C11" s="129"/>
      <c r="D11" s="129"/>
      <c r="E11" s="334" t="s">
        <v>100</v>
      </c>
      <c r="F11" s="334" t="s">
        <v>172</v>
      </c>
      <c r="G11" s="334" t="s">
        <v>173</v>
      </c>
      <c r="H11" s="334" t="s">
        <v>102</v>
      </c>
      <c r="I11" s="334" t="str">
        <f>"На 31 декабря "&amp;IF(god="","года, предшествующего предыдущему",god-2&amp;" г.")</f>
        <v>На 31 декабря 2022 г.</v>
      </c>
      <c r="J11" s="334"/>
      <c r="K11" s="334"/>
      <c r="L11" s="334" t="str">
        <f>"Изменения капитала за "&amp;IF(god="","предыдущий год",god-1&amp;" г.")</f>
        <v>Изменения капитала за 2023 г.</v>
      </c>
      <c r="M11" s="334"/>
      <c r="N11" s="334"/>
      <c r="O11" s="334"/>
      <c r="P11" s="334"/>
      <c r="Q11" s="334"/>
      <c r="R11" s="334" t="str">
        <f>"На 31 декабря "&amp;IF(god="","предыдущего года",god-1&amp;" г.")</f>
        <v>На 31 декабря 2023 г.</v>
      </c>
      <c r="S11" s="334"/>
      <c r="T11" s="334"/>
      <c r="U11" s="129"/>
    </row>
    <row r="12" spans="1:21" ht="38.25" customHeight="1">
      <c r="C12" s="129"/>
      <c r="D12" s="129"/>
      <c r="E12" s="334"/>
      <c r="F12" s="334"/>
      <c r="G12" s="334"/>
      <c r="H12" s="334"/>
      <c r="I12" s="334"/>
      <c r="J12" s="334"/>
      <c r="K12" s="334"/>
      <c r="L12" s="334" t="s">
        <v>174</v>
      </c>
      <c r="M12" s="334"/>
      <c r="N12" s="334"/>
      <c r="O12" s="334" t="s">
        <v>175</v>
      </c>
      <c r="P12" s="334"/>
      <c r="Q12" s="334"/>
      <c r="R12" s="334"/>
      <c r="S12" s="334"/>
      <c r="T12" s="334"/>
      <c r="U12" s="129"/>
    </row>
    <row r="13" spans="1:21" s="152" customFormat="1" ht="12" customHeight="1">
      <c r="E13" s="153">
        <v>1</v>
      </c>
      <c r="F13" s="154">
        <v>2</v>
      </c>
      <c r="G13" s="154">
        <v>3</v>
      </c>
      <c r="H13" s="154">
        <v>4</v>
      </c>
      <c r="I13" s="332">
        <v>5</v>
      </c>
      <c r="J13" s="332"/>
      <c r="K13" s="332"/>
      <c r="L13" s="326">
        <v>6</v>
      </c>
      <c r="M13" s="326"/>
      <c r="N13" s="326"/>
      <c r="O13" s="326">
        <v>7</v>
      </c>
      <c r="P13" s="326"/>
      <c r="Q13" s="326"/>
      <c r="R13" s="326">
        <v>8</v>
      </c>
      <c r="S13" s="326"/>
      <c r="T13" s="326"/>
    </row>
    <row r="14" spans="1:21" ht="18" customHeight="1">
      <c r="C14" s="129"/>
      <c r="D14" s="129"/>
      <c r="E14" s="333" t="s">
        <v>176</v>
      </c>
      <c r="F14" s="334" t="s">
        <v>177</v>
      </c>
      <c r="G14" s="181" t="s">
        <v>178</v>
      </c>
      <c r="H14" s="157">
        <v>3400</v>
      </c>
      <c r="I14" s="158"/>
      <c r="J14" s="184"/>
      <c r="K14" s="160"/>
      <c r="L14" s="158"/>
      <c r="M14" s="184"/>
      <c r="N14" s="160"/>
      <c r="O14" s="158"/>
      <c r="P14" s="184"/>
      <c r="Q14" s="160"/>
      <c r="R14" s="162" t="str">
        <f>IF((IF(I14="(",-J14,J14)+IF(L14="(",-M14,M14)+IF(O14="(",-P14,P14))&lt;0,"(","")</f>
        <v/>
      </c>
      <c r="S14" s="163">
        <f>ABS(IF(I14="(",-J14,J14)+IF(L14="(",-M14,M14)+IF(O14="(",-P14,P14))</f>
        <v>0</v>
      </c>
      <c r="T14" s="162" t="str">
        <f>IF(R14="(",")","")</f>
        <v/>
      </c>
      <c r="U14" s="129"/>
    </row>
    <row r="15" spans="1:21" ht="18" customHeight="1">
      <c r="C15" s="129"/>
      <c r="D15" s="129"/>
      <c r="E15" s="333"/>
      <c r="F15" s="334"/>
      <c r="G15" s="185" t="s">
        <v>179</v>
      </c>
      <c r="H15" s="186"/>
      <c r="I15" s="167"/>
      <c r="J15" s="187"/>
      <c r="K15" s="169"/>
      <c r="L15" s="167"/>
      <c r="M15" s="187"/>
      <c r="N15" s="169"/>
      <c r="O15" s="167"/>
      <c r="P15" s="187"/>
      <c r="Q15" s="169"/>
      <c r="R15" s="167"/>
      <c r="S15" s="187"/>
      <c r="T15" s="188"/>
      <c r="U15" s="129"/>
    </row>
    <row r="16" spans="1:21" ht="18" customHeight="1">
      <c r="C16" s="129"/>
      <c r="D16" s="129"/>
      <c r="E16" s="333"/>
      <c r="F16" s="334"/>
      <c r="G16" s="189" t="s">
        <v>180</v>
      </c>
      <c r="H16" s="157">
        <v>3410</v>
      </c>
      <c r="I16" s="158"/>
      <c r="J16" s="184"/>
      <c r="K16" s="160"/>
      <c r="L16" s="158"/>
      <c r="M16" s="184"/>
      <c r="N16" s="160"/>
      <c r="O16" s="158"/>
      <c r="P16" s="184"/>
      <c r="Q16" s="160"/>
      <c r="R16" s="162" t="str">
        <f>IF((IF(I16="(",-J16,J16)+IF(L16="(",-M16,M16)+IF(O16="(",-P16,P16))&lt;0,"(","")</f>
        <v/>
      </c>
      <c r="S16" s="163">
        <f>ABS(IF(I16="(",-J16,J16)+IF(L16="(",-M16,M16)+IF(O16="(",-P16,P16))</f>
        <v>0</v>
      </c>
      <c r="T16" s="162" t="str">
        <f>IF(R16="(",")","")</f>
        <v/>
      </c>
      <c r="U16" s="129"/>
    </row>
    <row r="17" spans="3:21" ht="18" customHeight="1">
      <c r="C17" s="129"/>
      <c r="D17" s="129"/>
      <c r="E17" s="333"/>
      <c r="F17" s="334"/>
      <c r="G17" s="189" t="s">
        <v>181</v>
      </c>
      <c r="H17" s="157">
        <v>3420</v>
      </c>
      <c r="I17" s="158"/>
      <c r="J17" s="184"/>
      <c r="K17" s="160"/>
      <c r="L17" s="158"/>
      <c r="M17" s="184"/>
      <c r="N17" s="160"/>
      <c r="O17" s="158"/>
      <c r="P17" s="184"/>
      <c r="Q17" s="160"/>
      <c r="R17" s="162" t="str">
        <f>IF((IF(I17="(",-J17,J17)+IF(L17="(",-M17,M17)+IF(O17="(",-P17,P17))&lt;0,"(","")</f>
        <v/>
      </c>
      <c r="S17" s="163">
        <f>ABS(IF(I17="(",-J17,J17)+IF(L17="(",-M17,M17)+IF(O17="(",-P17,P17))</f>
        <v>0</v>
      </c>
      <c r="T17" s="162" t="str">
        <f>IF(R17="(",")","")</f>
        <v/>
      </c>
      <c r="U17" s="129"/>
    </row>
    <row r="18" spans="3:21" ht="18" customHeight="1">
      <c r="C18" s="129"/>
      <c r="D18" s="129"/>
      <c r="E18" s="333"/>
      <c r="F18" s="334"/>
      <c r="G18" s="181" t="s">
        <v>182</v>
      </c>
      <c r="H18" s="157">
        <v>3500</v>
      </c>
      <c r="I18" s="162" t="str">
        <f>IF((IF(I14="(",-J14,J14)+(SUMIF(I16:I17,"",J16:J17)-SUMIF(I16:I17,"(",J16:J17)))&lt;0,"(","")</f>
        <v/>
      </c>
      <c r="J18" s="163">
        <f>ABS(IF(I14="(",-J14,J14)+(SUMIF(I16:I17,"",J16:J17)-SUMIF(I16:I17,"(",J16:J17)))</f>
        <v>0</v>
      </c>
      <c r="K18" s="162" t="str">
        <f>IF(I18="(",")","")</f>
        <v/>
      </c>
      <c r="L18" s="162" t="str">
        <f>IF((IF(L14="(",-M14,M14)+(SUMIF(L16:L17,"",M16:M17)-SUMIF(L16:L17,"(",M16:M17)))&lt;0,"(","")</f>
        <v/>
      </c>
      <c r="M18" s="163">
        <f>ABS(IF(L14="(",-M14,M14)+(SUMIF(L16:L17,"",M16:M17)-SUMIF(L16:L17,"(",M16:M17)))</f>
        <v>0</v>
      </c>
      <c r="N18" s="162" t="str">
        <f>IF(L18="(",")","")</f>
        <v/>
      </c>
      <c r="O18" s="162" t="str">
        <f>IF((IF(O14="(",-P14,P14)+(SUMIF(O16:O17,"",P16:P17)-SUMIF(O16:O17,"(",P16:P17)))&lt;0,"(","")</f>
        <v/>
      </c>
      <c r="P18" s="163">
        <f>ABS(IF(O14="(",-P14,P14)+(SUMIF(O16:O17,"",P16:P17)-SUMIF(O16:O17,"(",P16:P17)))</f>
        <v>0</v>
      </c>
      <c r="Q18" s="162" t="str">
        <f>IF(O18="(",")","")</f>
        <v/>
      </c>
      <c r="R18" s="162" t="str">
        <f>IF((IF(I18="(",-J18,J18)+IF(L18="(",-M18,M18)+IF(O18="(",-P18,P18))&lt;0,"(","")</f>
        <v/>
      </c>
      <c r="S18" s="163">
        <f>ABS(IF(I18="(",-J18,J18)+IF(L18="(",-M18,M18)+IF(O18="(",-P18,P18))</f>
        <v>0</v>
      </c>
      <c r="T18" s="162" t="str">
        <f>IF(R18="(",")","")</f>
        <v/>
      </c>
      <c r="U18" s="129"/>
    </row>
    <row r="19" spans="3:21" ht="18" customHeight="1">
      <c r="C19" s="129"/>
      <c r="D19" s="129"/>
      <c r="E19" s="333" t="s">
        <v>183</v>
      </c>
      <c r="F19" s="334" t="s">
        <v>184</v>
      </c>
      <c r="G19" s="181" t="s">
        <v>178</v>
      </c>
      <c r="H19" s="157">
        <v>3401</v>
      </c>
      <c r="I19" s="158"/>
      <c r="J19" s="159"/>
      <c r="K19" s="160"/>
      <c r="L19" s="158"/>
      <c r="M19" s="159"/>
      <c r="N19" s="160"/>
      <c r="O19" s="158"/>
      <c r="P19" s="159"/>
      <c r="Q19" s="160"/>
      <c r="R19" s="162" t="str">
        <f>IF((IF(I19="(",-J19,J19)+IF(L19="(",-M19,M19)+IF(O19="(",-P19,P19))&lt;0,"(","")</f>
        <v/>
      </c>
      <c r="S19" s="163">
        <f>ABS(IF(I19="(",-J19,J19)+IF(L19="(",-M19,M19)+IF(O19="(",-P19,P19))</f>
        <v>0</v>
      </c>
      <c r="T19" s="162" t="str">
        <f>IF(R19="(",")","")</f>
        <v/>
      </c>
      <c r="U19" s="129"/>
    </row>
    <row r="20" spans="3:21" ht="18" customHeight="1">
      <c r="C20" s="129"/>
      <c r="D20" s="129"/>
      <c r="E20" s="333"/>
      <c r="F20" s="334"/>
      <c r="G20" s="185" t="s">
        <v>179</v>
      </c>
      <c r="H20" s="190"/>
      <c r="I20" s="167"/>
      <c r="J20" s="168"/>
      <c r="K20" s="169" t="s">
        <v>185</v>
      </c>
      <c r="L20" s="167"/>
      <c r="M20" s="168"/>
      <c r="N20" s="169" t="s">
        <v>185</v>
      </c>
      <c r="O20" s="167"/>
      <c r="P20" s="168"/>
      <c r="Q20" s="169" t="s">
        <v>185</v>
      </c>
      <c r="R20" s="167" t="s">
        <v>185</v>
      </c>
      <c r="S20" s="187"/>
      <c r="T20" s="170" t="s">
        <v>185</v>
      </c>
      <c r="U20" s="129"/>
    </row>
    <row r="21" spans="3:21" ht="18" customHeight="1">
      <c r="C21" s="129"/>
      <c r="D21" s="129"/>
      <c r="E21" s="333"/>
      <c r="F21" s="334"/>
      <c r="G21" s="189" t="s">
        <v>180</v>
      </c>
      <c r="H21" s="157">
        <v>3411</v>
      </c>
      <c r="I21" s="158"/>
      <c r="J21" s="159"/>
      <c r="K21" s="160"/>
      <c r="L21" s="158"/>
      <c r="M21" s="159"/>
      <c r="N21" s="160"/>
      <c r="O21" s="158"/>
      <c r="P21" s="159"/>
      <c r="Q21" s="160"/>
      <c r="R21" s="162" t="str">
        <f>IF((IF(I21="(",-J21,J21)+IF(L21="(",-M21,M21)+IF(O21="(",-P21,P21))&lt;0,"(","")</f>
        <v/>
      </c>
      <c r="S21" s="163">
        <f>ABS(IF(I21="(",-J21,J21)+IF(L21="(",-M21,M21)+IF(O21="(",-P21,P21))</f>
        <v>0</v>
      </c>
      <c r="T21" s="162" t="str">
        <f>IF(R21="(",")","")</f>
        <v/>
      </c>
      <c r="U21" s="129"/>
    </row>
    <row r="22" spans="3:21" ht="18" customHeight="1">
      <c r="C22" s="129"/>
      <c r="D22" s="129"/>
      <c r="E22" s="333"/>
      <c r="F22" s="334"/>
      <c r="G22" s="189" t="s">
        <v>181</v>
      </c>
      <c r="H22" s="157">
        <v>3421</v>
      </c>
      <c r="I22" s="158"/>
      <c r="J22" s="159"/>
      <c r="K22" s="160"/>
      <c r="L22" s="158"/>
      <c r="M22" s="159"/>
      <c r="N22" s="160"/>
      <c r="O22" s="158"/>
      <c r="P22" s="159"/>
      <c r="Q22" s="160"/>
      <c r="R22" s="162" t="str">
        <f>IF((IF(I22="(",-J22,J22)+IF(L22="(",-M22,M22)+IF(O22="(",-P22,P22))&lt;0,"(","")</f>
        <v/>
      </c>
      <c r="S22" s="163">
        <f>ABS(IF(I22="(",-J22,J22)+IF(L22="(",-M22,M22)+IF(O22="(",-P22,P22))</f>
        <v>0</v>
      </c>
      <c r="T22" s="162" t="str">
        <f>IF(R22="(",")","")</f>
        <v/>
      </c>
      <c r="U22" s="129"/>
    </row>
    <row r="23" spans="3:21" ht="18" customHeight="1">
      <c r="C23" s="129"/>
      <c r="D23" s="129"/>
      <c r="E23" s="333"/>
      <c r="F23" s="334"/>
      <c r="G23" s="181" t="s">
        <v>182</v>
      </c>
      <c r="H23" s="157">
        <v>3501</v>
      </c>
      <c r="I23" s="162" t="str">
        <f>IF((IF(I19="(",-J19,J19)+(SUMIF(I21:I22,"",J21:J22)-SUMIF(I21:I22,"(",J21:J22)))&lt;0,"(","")</f>
        <v/>
      </c>
      <c r="J23" s="191">
        <f>ABS(IF(I19="(",-J19,J19)+(SUMIF(I21:I22,"",J21:J22)-SUMIF(I21:I22,"(",J21:J22)))</f>
        <v>0</v>
      </c>
      <c r="K23" s="162" t="str">
        <f>IF(I23="(",")","")</f>
        <v/>
      </c>
      <c r="L23" s="162" t="str">
        <f>IF((IF(L19="(",-M19,M19)+(SUMIF(L21:L22,"",M21:M22)-SUMIF(L21:L22,"(",M21:M22)))&lt;0,"(","")</f>
        <v/>
      </c>
      <c r="M23" s="191">
        <f>ABS(IF(L19="(",-M19,M19)+(SUMIF(L21:L22,"",M21:M22)-SUMIF(L21:L22,"(",M21:M22)))</f>
        <v>0</v>
      </c>
      <c r="N23" s="162" t="str">
        <f>IF(L23="(",")","")</f>
        <v/>
      </c>
      <c r="O23" s="162" t="str">
        <f>IF((IF(O19="(",-P19,P19)+(SUMIF(O21:O22,"",P21:P22)-SUMIF(O21:O22,"(",P21:P22)))&lt;0,"(","")</f>
        <v/>
      </c>
      <c r="P23" s="191">
        <f>ABS(IF(O19="(",-P19,P19)+(SUMIF(O21:O22,"",P21:P22)-SUMIF(O21:O22,"(",P21:P22)))</f>
        <v>0</v>
      </c>
      <c r="Q23" s="162" t="str">
        <f>IF(O23="(",")","")</f>
        <v/>
      </c>
      <c r="R23" s="162" t="str">
        <f>IF((IF(I23="(",-J23,J23)+IF(L23="(",-M23,M23)+IF(O23="(",-P23,P23))&lt;0,"(","")</f>
        <v/>
      </c>
      <c r="S23" s="163">
        <f>ABS(IF(I23="(",-J23,J23)+IF(L23="(",-M23,M23)+IF(O23="(",-P23,P23))</f>
        <v>0</v>
      </c>
      <c r="T23" s="162" t="str">
        <f>IF(R23="(",")","")</f>
        <v/>
      </c>
      <c r="U23" s="129"/>
    </row>
    <row r="24" spans="3:21" ht="15" customHeight="1">
      <c r="C24" s="129"/>
      <c r="D24" s="129"/>
      <c r="E24" s="192"/>
      <c r="F24" s="263" t="s">
        <v>131</v>
      </c>
      <c r="G24" s="193"/>
      <c r="H24" s="193"/>
      <c r="I24" s="178"/>
      <c r="J24" s="178"/>
      <c r="K24" s="178"/>
      <c r="L24" s="178"/>
      <c r="M24" s="178"/>
      <c r="N24" s="178"/>
      <c r="O24" s="178"/>
      <c r="P24" s="178"/>
      <c r="Q24" s="178"/>
      <c r="R24" s="178"/>
      <c r="S24" s="178"/>
      <c r="T24" s="180"/>
      <c r="U24" s="129"/>
    </row>
    <row r="25" spans="3:21" ht="12" customHeight="1">
      <c r="C25" s="129"/>
      <c r="D25" s="129"/>
      <c r="E25" s="129"/>
      <c r="F25" s="129"/>
      <c r="G25" s="129"/>
      <c r="H25" s="129"/>
      <c r="I25" s="129"/>
      <c r="J25" s="129"/>
      <c r="K25" s="129"/>
      <c r="L25" s="129"/>
      <c r="M25" s="129"/>
      <c r="N25" s="129"/>
      <c r="O25" s="129"/>
      <c r="P25" s="129"/>
      <c r="Q25" s="129"/>
      <c r="R25" s="129"/>
      <c r="S25" s="129"/>
      <c r="T25" s="129"/>
      <c r="U25" s="129"/>
    </row>
  </sheetData>
  <sheetProtection formatColumns="0" formatRows="0" insertRows="0" deleteColumns="0" deleteRows="0" sort="0" autoFilter="0"/>
  <mergeCells count="18">
    <mergeCell ref="R13:T13"/>
    <mergeCell ref="E14:E18"/>
    <mergeCell ref="F14:F18"/>
    <mergeCell ref="E8:T8"/>
    <mergeCell ref="E11:E12"/>
    <mergeCell ref="F11:F12"/>
    <mergeCell ref="G11:G12"/>
    <mergeCell ref="H11:H12"/>
    <mergeCell ref="I11:K12"/>
    <mergeCell ref="L11:Q11"/>
    <mergeCell ref="R11:T12"/>
    <mergeCell ref="L12:N12"/>
    <mergeCell ref="O12:Q12"/>
    <mergeCell ref="E19:E23"/>
    <mergeCell ref="F19:F23"/>
    <mergeCell ref="I13:K13"/>
    <mergeCell ref="L13:N13"/>
    <mergeCell ref="O13:Q13"/>
  </mergeCells>
  <dataValidations count="3">
    <dataValidation type="whole" allowBlank="1" showInputMessage="1" showErrorMessage="1" errorTitle="Внимание" error="Допускается ввод только целых не отрицательных чисел!" sqref="J20 M20 S15 P15 J15 M15 S20 P20">
      <formula1>0</formula1>
      <formula2>9.99999999999999E+23</formula2>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P14 J21:J22 J14 M14 M19 J19 M21:M22 P19 J16:J17 M16:M17 P16:P17 P21:P22">
      <formula1>0</formula1>
      <formula2>9.99999999999999E+23</formula2>
    </dataValidation>
    <dataValidation type="list" allowBlank="1" showDropDown="1" showInputMessage="1" showErrorMessage="1" errorTitle="Внимание" error="Возможен ввод только символа '('!" sqref="I21:I22 L21:L22 O19 L14 I14 I19 L19 O14 I16:I17 L16:L17 O16:O17 O21:O22">
      <formula1>"("</formula1>
    </dataValidation>
  </dataValidations>
  <pageMargins left="0.35433070866141736" right="0.15748031496062992" top="0.98425196850393704" bottom="0.59055118110236227" header="0.51181102362204722" footer="0.51181102362204722"/>
  <pageSetup paperSize="9" orientation="landscape" r:id="rId1"/>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sheetPr>
  <dimension ref="A1:R14"/>
  <sheetViews>
    <sheetView showGridLines="0" tabSelected="1" topLeftCell="E7" workbookViewId="0">
      <selection activeCell="P14" sqref="P14"/>
    </sheetView>
  </sheetViews>
  <sheetFormatPr defaultColWidth="9.140625" defaultRowHeight="12" customHeight="1"/>
  <cols>
    <col min="1" max="3" width="9.140625" style="2" hidden="1"/>
    <col min="4" max="4" width="3.5703125" style="2" hidden="1" customWidth="1"/>
    <col min="5" max="5" width="3.42578125" style="2" customWidth="1"/>
    <col min="6" max="6" width="3.85546875" style="2" customWidth="1"/>
    <col min="7" max="7" width="23" style="2" customWidth="1"/>
    <col min="8" max="8" width="5" style="2" customWidth="1"/>
    <col min="9" max="9" width="2.42578125" style="2" customWidth="1"/>
    <col min="10" max="10" width="19.140625" style="2" customWidth="1"/>
    <col min="11" max="12" width="2.42578125" style="2" customWidth="1"/>
    <col min="13" max="13" width="19.140625" style="2" customWidth="1"/>
    <col min="14" max="15" width="2.42578125" style="2" customWidth="1"/>
    <col min="16" max="16" width="19.140625" style="2" customWidth="1"/>
    <col min="17" max="17" width="2.42578125" style="2" customWidth="1"/>
    <col min="18" max="18" width="3" style="2" customWidth="1"/>
  </cols>
  <sheetData>
    <row r="1" spans="1:18" ht="12" hidden="1" customHeight="1"/>
    <row r="2" spans="1:18" ht="12" hidden="1" customHeight="1"/>
    <row r="3" spans="1:18" ht="12" hidden="1" customHeight="1"/>
    <row r="4" spans="1:18" ht="12" hidden="1" customHeight="1"/>
    <row r="5" spans="1:18" ht="12" hidden="1" customHeight="1"/>
    <row r="6" spans="1:18" ht="12" hidden="1" customHeight="1"/>
    <row r="7" spans="1:18" ht="12" customHeight="1">
      <c r="F7" s="145"/>
      <c r="G7" s="145"/>
      <c r="H7" s="145"/>
      <c r="I7" s="145"/>
      <c r="J7" s="145"/>
      <c r="K7" s="145"/>
      <c r="L7" s="145"/>
      <c r="M7" s="145"/>
      <c r="N7" s="145"/>
      <c r="O7" s="145"/>
      <c r="P7" s="145"/>
      <c r="Q7" s="146" t="s">
        <v>186</v>
      </c>
      <c r="R7" s="146"/>
    </row>
    <row r="8" spans="1:18" s="149" customFormat="1" ht="20.25" customHeight="1">
      <c r="A8" s="147"/>
      <c r="B8" s="147"/>
      <c r="C8" s="147"/>
      <c r="D8" s="147"/>
      <c r="E8" s="148"/>
      <c r="F8" s="336" t="s">
        <v>187</v>
      </c>
      <c r="G8" s="336"/>
      <c r="H8" s="336"/>
      <c r="I8" s="336"/>
      <c r="J8" s="336"/>
      <c r="K8" s="336"/>
      <c r="L8" s="336"/>
      <c r="M8" s="336"/>
      <c r="N8" s="336"/>
      <c r="O8" s="336"/>
      <c r="P8" s="336"/>
      <c r="Q8" s="336"/>
      <c r="R8" s="148"/>
    </row>
    <row r="9" spans="1:18" s="149" customFormat="1" ht="12" customHeight="1">
      <c r="A9" s="147"/>
      <c r="B9" s="147"/>
      <c r="C9" s="147"/>
      <c r="D9" s="147"/>
      <c r="E9" s="150"/>
      <c r="F9" s="150"/>
      <c r="G9" s="150"/>
      <c r="H9" s="150"/>
      <c r="I9" s="150"/>
      <c r="J9" s="150"/>
      <c r="K9" s="150"/>
      <c r="L9" s="150"/>
      <c r="M9" s="150"/>
      <c r="N9" s="150"/>
      <c r="R9" s="151"/>
    </row>
    <row r="10" spans="1:18" s="149" customFormat="1" ht="11.25" customHeight="1">
      <c r="A10" s="147"/>
      <c r="B10" s="147"/>
      <c r="C10" s="147"/>
      <c r="D10" s="147"/>
      <c r="E10" s="150"/>
      <c r="F10" s="150"/>
      <c r="G10" s="150"/>
      <c r="H10" s="150"/>
      <c r="I10" s="150"/>
      <c r="J10" s="150"/>
      <c r="K10" s="150"/>
      <c r="L10" s="150"/>
      <c r="M10" s="150"/>
      <c r="N10" s="150"/>
      <c r="O10" s="150"/>
      <c r="P10" s="146" t="str">
        <f>IF(unit="","",unit)</f>
        <v>тыс.руб.</v>
      </c>
      <c r="Q10" s="151"/>
      <c r="R10" s="150"/>
    </row>
    <row r="11" spans="1:18" ht="40.5" customHeight="1">
      <c r="D11" s="70"/>
      <c r="E11" s="70"/>
      <c r="F11" s="183" t="s">
        <v>100</v>
      </c>
      <c r="G11" s="157" t="s">
        <v>101</v>
      </c>
      <c r="H11" s="157" t="s">
        <v>102</v>
      </c>
      <c r="I11" s="337" t="str">
        <f>"На 31 декабря "&amp;IF(god="","отчётного года",god&amp;" г.")</f>
        <v>На 31 декабря 2024 г.</v>
      </c>
      <c r="J11" s="337"/>
      <c r="K11" s="337"/>
      <c r="L11" s="337" t="str">
        <f>"На 31 декабря "&amp;IF(god="","предыдущего года",god-1&amp;" г.")</f>
        <v>На 31 декабря 2023 г.</v>
      </c>
      <c r="M11" s="337"/>
      <c r="N11" s="337"/>
      <c r="O11" s="337" t="str">
        <f>"На 31 декабря "&amp;IF(god="","года, предшествующего предыдущему",god-2&amp;" г.")</f>
        <v>На 31 декабря 2022 г.</v>
      </c>
      <c r="P11" s="337"/>
      <c r="Q11" s="337"/>
      <c r="R11" s="70"/>
    </row>
    <row r="12" spans="1:18" s="152" customFormat="1" ht="12.75" customHeight="1">
      <c r="D12" s="264"/>
      <c r="E12" s="264"/>
      <c r="F12" s="194">
        <v>1</v>
      </c>
      <c r="G12" s="154">
        <v>2</v>
      </c>
      <c r="H12" s="154">
        <v>3</v>
      </c>
      <c r="I12" s="154" t="s">
        <v>185</v>
      </c>
      <c r="J12" s="195" t="s">
        <v>188</v>
      </c>
      <c r="K12" s="195" t="s">
        <v>185</v>
      </c>
      <c r="L12" s="195" t="s">
        <v>185</v>
      </c>
      <c r="M12" s="195" t="s">
        <v>189</v>
      </c>
      <c r="N12" s="195" t="s">
        <v>185</v>
      </c>
      <c r="O12" s="195" t="s">
        <v>185</v>
      </c>
      <c r="P12" s="195" t="s">
        <v>190</v>
      </c>
      <c r="Q12" s="196" t="s">
        <v>185</v>
      </c>
      <c r="R12" s="264"/>
    </row>
    <row r="13" spans="1:18" ht="18" customHeight="1">
      <c r="D13" s="70"/>
      <c r="E13" s="70"/>
      <c r="F13" s="197" t="s">
        <v>176</v>
      </c>
      <c r="G13" s="198" t="s">
        <v>187</v>
      </c>
      <c r="H13" s="157">
        <v>3600</v>
      </c>
      <c r="I13" s="158"/>
      <c r="J13" s="159">
        <v>10355977</v>
      </c>
      <c r="K13" s="160"/>
      <c r="L13" s="158"/>
      <c r="M13" s="159">
        <v>9961035</v>
      </c>
      <c r="N13" s="160"/>
      <c r="O13" s="158"/>
      <c r="P13" s="159">
        <v>10270611</v>
      </c>
      <c r="Q13" s="160"/>
      <c r="R13" s="70"/>
    </row>
    <row r="14" spans="1:18" ht="12" customHeight="1">
      <c r="D14" s="70"/>
      <c r="E14" s="70"/>
      <c r="F14" s="70"/>
      <c r="G14" s="70"/>
      <c r="H14" s="70"/>
      <c r="I14" s="70"/>
      <c r="J14" s="70"/>
      <c r="K14" s="70"/>
      <c r="L14" s="70"/>
      <c r="M14" s="70"/>
      <c r="N14" s="70"/>
      <c r="O14" s="70"/>
      <c r="P14" s="70"/>
      <c r="Q14" s="70"/>
      <c r="R14" s="70"/>
    </row>
  </sheetData>
  <sheetProtection formatColumns="0" formatRows="0" insertRows="0" deleteColumns="0" deleteRows="0" sort="0" autoFilter="0"/>
  <mergeCells count="4">
    <mergeCell ref="F8:Q8"/>
    <mergeCell ref="I11:K11"/>
    <mergeCell ref="L11:N11"/>
    <mergeCell ref="O11:Q11"/>
  </mergeCells>
  <dataValidations count="2">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P13 M13 J13">
      <formula1>0</formula1>
      <formula2>9.99999999999999E+23</formula2>
    </dataValidation>
    <dataValidation type="list" allowBlank="1" showDropDown="1" showInputMessage="1" showErrorMessage="1" errorTitle="Внимание" error="Возможен ввод только символа '('!" sqref="O13 L13 I13">
      <formula1>"("</formula1>
    </dataValidation>
  </dataValidations>
  <pageMargins left="0.35433070866141736" right="0.15748031496062992" top="0.98425196850393704" bottom="0.59055118110236227" header="0.51181102362204722" footer="0.51181102362204722"/>
  <pageSetup paperSize="9" orientation="portrait" r:id="rId1"/>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2:AB22"/>
  <sheetViews>
    <sheetView showGridLines="0" workbookViewId="0">
      <selection activeCell="D4" sqref="D4"/>
    </sheetView>
  </sheetViews>
  <sheetFormatPr defaultColWidth="9" defaultRowHeight="12" customHeight="1"/>
  <cols>
    <col min="1" max="1" width="24.5703125" style="145" customWidth="1"/>
    <col min="2" max="6" width="9.140625" style="145" customWidth="1"/>
    <col min="7" max="7" width="32.42578125" style="145" customWidth="1"/>
    <col min="8" max="8" width="10.85546875" style="145" customWidth="1"/>
    <col min="9" max="9" width="2" style="145" customWidth="1"/>
    <col min="10" max="10" width="9.140625" style="145" customWidth="1"/>
    <col min="11" max="12" width="2.140625" style="145" customWidth="1"/>
    <col min="13" max="13" width="9.140625" style="145" customWidth="1"/>
    <col min="14" max="14" width="2.140625" style="226" customWidth="1"/>
    <col min="15" max="15" width="2.42578125" style="226" customWidth="1"/>
    <col min="16" max="16" width="9.140625" style="226" customWidth="1"/>
    <col min="17" max="17" width="2.42578125" style="226" customWidth="1"/>
    <col min="18" max="18" width="2.42578125" style="145" customWidth="1"/>
    <col min="19" max="19" width="9.140625" style="145" customWidth="1"/>
    <col min="20" max="21" width="2.42578125" style="145" customWidth="1"/>
    <col min="22" max="22" width="9.140625" style="145" customWidth="1"/>
    <col min="23" max="23" width="2.42578125" style="145" customWidth="1"/>
    <col min="24" max="27" width="9.140625" style="145" customWidth="1"/>
    <col min="28" max="28" width="9.140625" style="211" customWidth="1"/>
  </cols>
  <sheetData>
    <row r="2" spans="1:28" s="202" customFormat="1" ht="12" customHeight="1">
      <c r="A2" s="199" t="s">
        <v>191</v>
      </c>
      <c r="B2" s="199"/>
      <c r="C2" s="199"/>
      <c r="D2" s="199"/>
      <c r="E2" s="199"/>
      <c r="F2" s="199"/>
      <c r="G2" s="199"/>
      <c r="H2" s="199"/>
      <c r="I2" s="199"/>
      <c r="J2" s="199"/>
      <c r="K2" s="199"/>
      <c r="L2" s="199"/>
      <c r="M2" s="199"/>
      <c r="N2" s="200"/>
      <c r="O2" s="200"/>
      <c r="P2" s="200"/>
      <c r="Q2" s="200"/>
      <c r="R2" s="199"/>
      <c r="S2" s="199"/>
      <c r="T2" s="199"/>
      <c r="U2" s="199"/>
      <c r="V2" s="199"/>
      <c r="W2" s="199"/>
      <c r="X2" s="199"/>
      <c r="Y2" s="199"/>
      <c r="Z2" s="199"/>
      <c r="AA2" s="199"/>
      <c r="AB2" s="201"/>
    </row>
    <row r="4" spans="1:28" ht="18" customHeight="1">
      <c r="C4" s="70"/>
      <c r="D4" s="231" t="s">
        <v>126</v>
      </c>
      <c r="E4" s="197"/>
      <c r="F4" s="203"/>
      <c r="G4" s="204"/>
      <c r="H4" s="205"/>
      <c r="I4" s="206"/>
      <c r="J4" s="207"/>
      <c r="K4" s="208"/>
      <c r="L4" s="206"/>
      <c r="M4" s="207"/>
      <c r="N4" s="208"/>
      <c r="O4" s="206"/>
      <c r="P4" s="207"/>
      <c r="Q4" s="208"/>
      <c r="R4" s="206"/>
      <c r="S4" s="207"/>
      <c r="T4" s="208"/>
      <c r="U4" s="70"/>
    </row>
    <row r="5" spans="1:28" ht="12" customHeight="1">
      <c r="E5" s="209"/>
      <c r="H5" s="209"/>
      <c r="N5" s="210"/>
      <c r="O5" s="210"/>
      <c r="P5" s="210"/>
      <c r="Q5" s="210"/>
    </row>
    <row r="6" spans="1:28" s="202" customFormat="1" ht="12" customHeight="1">
      <c r="A6" s="212" t="s">
        <v>192</v>
      </c>
      <c r="B6" s="199"/>
      <c r="C6" s="199"/>
      <c r="D6" s="199"/>
      <c r="E6" s="213"/>
      <c r="F6" s="199"/>
      <c r="G6" s="199"/>
      <c r="H6" s="213"/>
      <c r="I6" s="199"/>
      <c r="J6" s="199"/>
      <c r="K6" s="199"/>
      <c r="L6" s="199"/>
      <c r="M6" s="199"/>
      <c r="N6" s="214"/>
      <c r="O6" s="214"/>
      <c r="P6" s="214"/>
      <c r="Q6" s="214"/>
      <c r="R6" s="199"/>
      <c r="S6" s="199"/>
      <c r="T6" s="199"/>
      <c r="U6" s="199"/>
      <c r="V6" s="199"/>
      <c r="W6" s="199"/>
      <c r="X6" s="199"/>
      <c r="Y6" s="199"/>
      <c r="Z6" s="199"/>
      <c r="AA6" s="199"/>
      <c r="AB6" s="201"/>
    </row>
    <row r="7" spans="1:28" ht="12" customHeight="1">
      <c r="E7" s="209"/>
      <c r="H7" s="209"/>
      <c r="N7" s="210"/>
      <c r="O7" s="210"/>
      <c r="P7" s="210"/>
      <c r="Q7" s="210"/>
    </row>
    <row r="8" spans="1:28" s="145" customFormat="1" ht="18" customHeight="1">
      <c r="C8" s="129"/>
      <c r="D8" s="129"/>
      <c r="E8" s="231" t="s">
        <v>126</v>
      </c>
      <c r="F8" s="155"/>
      <c r="G8" s="215"/>
      <c r="H8" s="206"/>
      <c r="I8" s="205"/>
      <c r="J8" s="207"/>
      <c r="K8" s="208"/>
      <c r="L8" s="206"/>
      <c r="M8" s="207"/>
      <c r="N8" s="208"/>
      <c r="O8" s="206"/>
      <c r="P8" s="207"/>
      <c r="Q8" s="208"/>
      <c r="R8" s="206"/>
      <c r="S8" s="207"/>
      <c r="T8" s="208"/>
      <c r="U8" s="206"/>
      <c r="V8" s="207"/>
      <c r="W8" s="208"/>
      <c r="X8" s="216" t="str">
        <f>IF(IF(I8="(",-J8,J8)+IF(L8="(",-M8,M8)+IF(O8="(",-P8,P8)+IF(R8="(",-S8,S8)+IF(U8="(",-V8,V8)&lt;0,"(","")</f>
        <v/>
      </c>
      <c r="Y8" s="217">
        <f>ABS(IF(I8="(",-J8,J8)+IF(L8="(",-M8,M8)+IF(O8="(",-P8,P8)+IF(R8="(",-S8,S8)+IF(U8="(",-V8,V8))</f>
        <v>0</v>
      </c>
      <c r="Z8" s="216" t="str">
        <f>IF(X8="(",")","")</f>
        <v/>
      </c>
      <c r="AA8" s="129"/>
    </row>
    <row r="9" spans="1:28" ht="12" customHeight="1">
      <c r="E9" s="209"/>
      <c r="H9" s="209"/>
      <c r="N9" s="210"/>
      <c r="O9" s="210"/>
      <c r="P9" s="210"/>
      <c r="Q9" s="210"/>
    </row>
    <row r="10" spans="1:28" ht="12" customHeight="1">
      <c r="E10" s="209"/>
      <c r="H10" s="209"/>
      <c r="N10" s="210"/>
      <c r="O10" s="210"/>
      <c r="P10" s="210"/>
      <c r="Q10" s="210"/>
    </row>
    <row r="11" spans="1:28" s="202" customFormat="1" ht="12" customHeight="1">
      <c r="A11" s="199" t="s">
        <v>193</v>
      </c>
      <c r="B11" s="199"/>
      <c r="C11" s="199"/>
      <c r="D11" s="199"/>
      <c r="E11" s="213"/>
      <c r="F11" s="199"/>
      <c r="G11" s="199"/>
      <c r="H11" s="213"/>
      <c r="I11" s="199"/>
      <c r="J11" s="199"/>
      <c r="K11" s="199"/>
      <c r="L11" s="199"/>
      <c r="M11" s="199"/>
      <c r="N11" s="214"/>
      <c r="O11" s="214"/>
      <c r="P11" s="214"/>
      <c r="Q11" s="214"/>
      <c r="R11" s="199"/>
      <c r="S11" s="199"/>
      <c r="T11" s="199"/>
      <c r="U11" s="199"/>
      <c r="V11" s="199"/>
      <c r="W11" s="199"/>
      <c r="X11" s="199"/>
      <c r="Y11" s="199"/>
      <c r="Z11" s="199"/>
      <c r="AA11" s="199"/>
      <c r="AB11" s="201"/>
    </row>
    <row r="12" spans="1:28" ht="12" customHeight="1">
      <c r="E12" s="209"/>
      <c r="H12" s="209"/>
      <c r="N12" s="210"/>
      <c r="O12" s="210"/>
      <c r="P12" s="210"/>
      <c r="Q12" s="210"/>
    </row>
    <row r="13" spans="1:28" s="145" customFormat="1" ht="18" customHeight="1">
      <c r="C13" s="129"/>
      <c r="D13" s="339" t="s">
        <v>126</v>
      </c>
      <c r="E13" s="333"/>
      <c r="F13" s="338"/>
      <c r="G13" s="181" t="s">
        <v>178</v>
      </c>
      <c r="H13" s="218"/>
      <c r="I13" s="206"/>
      <c r="J13" s="207"/>
      <c r="K13" s="208"/>
      <c r="L13" s="206"/>
      <c r="M13" s="207"/>
      <c r="N13" s="208"/>
      <c r="O13" s="206"/>
      <c r="P13" s="207"/>
      <c r="Q13" s="208"/>
      <c r="R13" s="216" t="str">
        <f>IF((IF(I13="(",-J13,J13)+IF(L13="(",-M13,M13)+IF(O13="(",-P13,P13))&lt;0,"(","")</f>
        <v/>
      </c>
      <c r="S13" s="217">
        <f>ABS(IF(I13="(",-J13,J13)+IF(L13="(",-M13,M13)+IF(O13="(",-P13,P13))</f>
        <v>0</v>
      </c>
      <c r="T13" s="216" t="str">
        <f>IF(R13="(",")","")</f>
        <v/>
      </c>
      <c r="U13" s="129"/>
    </row>
    <row r="14" spans="1:28" s="145" customFormat="1" ht="18" customHeight="1">
      <c r="C14" s="129"/>
      <c r="D14" s="339"/>
      <c r="E14" s="333"/>
      <c r="F14" s="338"/>
      <c r="G14" s="185" t="s">
        <v>179</v>
      </c>
      <c r="H14" s="190"/>
      <c r="I14" s="219"/>
      <c r="J14" s="220"/>
      <c r="K14" s="220"/>
      <c r="L14" s="219"/>
      <c r="M14" s="220"/>
      <c r="N14" s="220"/>
      <c r="O14" s="219"/>
      <c r="P14" s="220"/>
      <c r="Q14" s="220"/>
      <c r="R14" s="219"/>
      <c r="S14" s="221"/>
      <c r="T14" s="222"/>
      <c r="U14" s="129"/>
    </row>
    <row r="15" spans="1:28" s="145" customFormat="1" ht="18" customHeight="1">
      <c r="C15" s="129"/>
      <c r="D15" s="339"/>
      <c r="E15" s="333"/>
      <c r="F15" s="338"/>
      <c r="G15" s="189" t="s">
        <v>180</v>
      </c>
      <c r="H15" s="218"/>
      <c r="I15" s="206"/>
      <c r="J15" s="207"/>
      <c r="K15" s="208"/>
      <c r="L15" s="206"/>
      <c r="M15" s="207"/>
      <c r="N15" s="208"/>
      <c r="O15" s="206"/>
      <c r="P15" s="207"/>
      <c r="Q15" s="208"/>
      <c r="R15" s="216" t="str">
        <f>IF((IF(I15="(",-J15,J15)+IF(L15="(",-M15,M15)+IF(O15="(",-P15,P15))&lt;0,"(","")</f>
        <v/>
      </c>
      <c r="S15" s="217">
        <f>ABS(IF(I15="(",-J15,J15)+IF(L15="(",-M15,M15)+IF(O15="(",-P15,P15))</f>
        <v>0</v>
      </c>
      <c r="T15" s="216" t="str">
        <f>IF(R15="(",")","")</f>
        <v/>
      </c>
      <c r="U15" s="129"/>
    </row>
    <row r="16" spans="1:28" s="145" customFormat="1" ht="18" customHeight="1">
      <c r="C16" s="129"/>
      <c r="D16" s="339"/>
      <c r="E16" s="333"/>
      <c r="F16" s="338"/>
      <c r="G16" s="189" t="s">
        <v>181</v>
      </c>
      <c r="H16" s="218"/>
      <c r="I16" s="206"/>
      <c r="J16" s="207"/>
      <c r="K16" s="208"/>
      <c r="L16" s="206"/>
      <c r="M16" s="207"/>
      <c r="N16" s="208"/>
      <c r="O16" s="206"/>
      <c r="P16" s="207"/>
      <c r="Q16" s="208"/>
      <c r="R16" s="216" t="str">
        <f>IF((IF(I16="(",-J16,J16)+IF(L16="(",-M16,M16)+IF(O16="(",-P16,P16))&lt;0,"(","")</f>
        <v/>
      </c>
      <c r="S16" s="217">
        <f>ABS(IF(I16="(",-J16,J16)+IF(L16="(",-M16,M16)+IF(O16="(",-P16,P16))</f>
        <v>0</v>
      </c>
      <c r="T16" s="216" t="str">
        <f>IF(R16="(",")","")</f>
        <v/>
      </c>
      <c r="U16" s="129"/>
    </row>
    <row r="17" spans="1:28" s="145" customFormat="1" ht="18" customHeight="1">
      <c r="C17" s="129"/>
      <c r="D17" s="339"/>
      <c r="E17" s="333"/>
      <c r="F17" s="338"/>
      <c r="G17" s="181" t="s">
        <v>182</v>
      </c>
      <c r="H17" s="218"/>
      <c r="I17" s="216" t="str">
        <f>IF((IF(I13="(",-J13,J13)+(SUMIF(I15:I16,"",J15:J16)-SUMIF(I15:I16,"(",J15:J16)))&lt;0,"(","")</f>
        <v/>
      </c>
      <c r="J17" s="223">
        <f>ABS(IF(I13="(",-J13,J13)+(SUMIF(I15:I16,"",J15:J16)-SUMIF(I15:I16,"(",J15:J16)))</f>
        <v>0</v>
      </c>
      <c r="K17" s="216" t="str">
        <f>IF(I17="(",")","")</f>
        <v/>
      </c>
      <c r="L17" s="216" t="str">
        <f>IF((IF(L13="(",-M13,M13)+(SUMIF(L15:L16,"",M15:M16)-SUMIF(L15:L16,"(",M15:M16)))&lt;0,"(","")</f>
        <v/>
      </c>
      <c r="M17" s="223">
        <f>ABS(IF(L13="(",-M13,M13)+(SUMIF(L15:L16,"",M15:M16)-SUMIF(L15:L16,"(",M15:M16)))</f>
        <v>0</v>
      </c>
      <c r="N17" s="216" t="str">
        <f>IF(L17="(",")","")</f>
        <v/>
      </c>
      <c r="O17" s="216" t="str">
        <f>IF((IF(O13="(",-P13,P13)+(SUMIF(O15:O16,"",P15:P16)-SUMIF(O15:O16,"(",P15:P16)))&lt;0,"(","")</f>
        <v/>
      </c>
      <c r="P17" s="223">
        <f>ABS(IF(O13="(",-P13,P13)+(SUMIF(O15:O16,"",P15:P16)-SUMIF(O15:O16,"(",P15:P16)))</f>
        <v>0</v>
      </c>
      <c r="Q17" s="216" t="str">
        <f>IF(O17="(",")","")</f>
        <v/>
      </c>
      <c r="R17" s="216" t="str">
        <f>IF((IF(I17="(",-J17,J17)+IF(L17="(",-M17,M17)+IF(O17="(",-P17,P17))&lt;0,"(","")</f>
        <v/>
      </c>
      <c r="S17" s="217">
        <f>ABS(IF(I17="(",-J17,J17)+IF(L17="(",-M17,M17)+IF(O17="(",-P17,P17))</f>
        <v>0</v>
      </c>
      <c r="T17" s="216" t="str">
        <f>IF(R17="(",")","")</f>
        <v/>
      </c>
      <c r="U17" s="129"/>
    </row>
    <row r="18" spans="1:28" ht="12" customHeight="1">
      <c r="N18" s="210"/>
      <c r="O18" s="210"/>
      <c r="P18" s="210"/>
      <c r="Q18" s="210"/>
    </row>
    <row r="19" spans="1:28" ht="12" customHeight="1">
      <c r="N19" s="210"/>
      <c r="O19" s="210"/>
      <c r="P19" s="210"/>
      <c r="Q19" s="210"/>
    </row>
    <row r="20" spans="1:28" s="202" customFormat="1" ht="12" customHeight="1">
      <c r="A20" s="212" t="s">
        <v>194</v>
      </c>
      <c r="B20" s="199"/>
      <c r="C20" s="199"/>
      <c r="D20" s="199"/>
      <c r="E20" s="213"/>
      <c r="F20" s="199"/>
      <c r="G20" s="199"/>
      <c r="H20" s="199"/>
      <c r="I20" s="199"/>
      <c r="J20" s="199"/>
      <c r="K20" s="199"/>
      <c r="L20" s="199"/>
      <c r="M20" s="214"/>
      <c r="N20" s="214"/>
      <c r="O20" s="214"/>
      <c r="P20" s="214"/>
      <c r="Q20" s="199"/>
      <c r="R20" s="199"/>
      <c r="S20" s="199"/>
      <c r="T20" s="199"/>
      <c r="U20" s="199"/>
      <c r="V20" s="199"/>
      <c r="W20" s="199"/>
      <c r="X20" s="199"/>
      <c r="Y20" s="199"/>
      <c r="Z20" s="201"/>
      <c r="AA20" s="199"/>
      <c r="AB20" s="199"/>
    </row>
    <row r="21" spans="1:28" ht="12" customHeight="1">
      <c r="A21" s="70"/>
      <c r="E21" s="209"/>
      <c r="M21" s="210"/>
      <c r="N21" s="210"/>
      <c r="O21" s="210"/>
      <c r="P21" s="210"/>
      <c r="Q21" s="129"/>
      <c r="Z21" s="211"/>
      <c r="AB21" s="129"/>
    </row>
    <row r="22" spans="1:28" s="67" customFormat="1" ht="18" customHeight="1">
      <c r="A22" s="66"/>
      <c r="B22" s="66"/>
      <c r="C22" s="66"/>
      <c r="D22" s="265" t="s">
        <v>126</v>
      </c>
      <c r="E22" s="224"/>
      <c r="F22" s="225"/>
    </row>
  </sheetData>
  <sheetProtection formatColumns="0" formatRows="0" insertRows="0" deleteColumns="0" deleteRows="0" sort="0" autoFilter="0"/>
  <mergeCells count="3">
    <mergeCell ref="E13:E17"/>
    <mergeCell ref="F13:F17"/>
    <mergeCell ref="D13:D17"/>
  </mergeCells>
  <dataValidations count="3">
    <dataValidation type="whole" allowBlank="1" showInputMessage="1" showErrorMessage="1" errorTitle="Внимание" error="Допускается ввод только целых не отрицательных чисел!"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P65550 JL65550 TH65550 ADD65550 AMZ65550 AWV65550 BGR65550 BQN65550 CAJ65550 CKF65550 CUB65550 DDX65550 DNT65550 DXP65550 EHL65550 ERH65550 FBD65550 FKZ65550 FUV65550 GER65550 GON65550 GYJ65550 HIF65550 HSB65550 IBX65550 ILT65550 IVP65550 JFL65550 JPH65550 JZD65550 KIZ65550 KSV65550 LCR65550 LMN65550 LWJ65550 MGF65550 MQB65550 MZX65550 NJT65550 NTP65550 ODL65550 ONH65550 OXD65550 PGZ65550 PQV65550 QAR65550 QKN65550 QUJ65550 REF65550 ROB65550 RXX65550 SHT65550 SRP65550 TBL65550 TLH65550 TVD65550 UEZ65550 UOV65550 UYR65550 VIN65550 VSJ65550 WCF65550 WMB65550 WVX65550 P131086 JL131086 TH131086 ADD131086 AMZ131086 AWV131086 BGR131086 BQN131086 CAJ131086 CKF131086 CUB131086 DDX131086 DNT131086 DXP131086 EHL131086 ERH131086 FBD131086 FKZ131086 FUV131086 GER131086 GON131086 GYJ131086 HIF131086 HSB131086 IBX131086 ILT131086 IVP131086 JFL131086 JPH131086 JZD131086 KIZ131086 KSV131086 LCR131086 LMN131086 LWJ131086 MGF131086 MQB131086 MZX131086 NJT131086 NTP131086 ODL131086 ONH131086 OXD131086 PGZ131086 PQV131086 QAR131086 QKN131086 QUJ131086 REF131086 ROB131086 RXX131086 SHT131086 SRP131086 TBL131086 TLH131086 TVD131086 UEZ131086 UOV131086 UYR131086 VIN131086 VSJ131086 WCF131086 WMB131086 WVX131086 P196622 JL196622 TH196622 ADD196622 AMZ196622 AWV196622 BGR196622 BQN196622 CAJ196622 CKF196622 CUB196622 DDX196622 DNT196622 DXP196622 EHL196622 ERH196622 FBD196622 FKZ196622 FUV196622 GER196622 GON196622 GYJ196622 HIF196622 HSB196622 IBX196622 ILT196622 IVP196622 JFL196622 JPH196622 JZD196622 KIZ196622 KSV196622 LCR196622 LMN196622 LWJ196622 MGF196622 MQB196622 MZX196622 NJT196622 NTP196622 ODL196622 ONH196622 OXD196622 PGZ196622 PQV196622 QAR196622 QKN196622 QUJ196622 REF196622 ROB196622 RXX196622 SHT196622 SRP196622 TBL196622 TLH196622 TVD196622 UEZ196622 UOV196622 UYR196622 VIN196622 VSJ196622 WCF196622 WMB196622 WVX196622 P262158 JL262158 TH262158 ADD262158 AMZ262158 AWV262158 BGR262158 BQN262158 CAJ262158 CKF262158 CUB262158 DDX262158 DNT262158 DXP262158 EHL262158 ERH262158 FBD262158 FKZ262158 FUV262158 GER262158 GON262158 GYJ262158 HIF262158 HSB262158 IBX262158 ILT262158 IVP262158 JFL262158 JPH262158 JZD262158 KIZ262158 KSV262158 LCR262158 LMN262158 LWJ262158 MGF262158 MQB262158 MZX262158 NJT262158 NTP262158 ODL262158 ONH262158 OXD262158 PGZ262158 PQV262158 QAR262158 QKN262158 QUJ262158 REF262158 ROB262158 RXX262158 SHT262158 SRP262158 TBL262158 TLH262158 TVD262158 UEZ262158 UOV262158 UYR262158 VIN262158 VSJ262158 WCF262158 WMB262158 WVX262158 P327694 JL327694 TH327694 ADD327694 AMZ327694 AWV327694 BGR327694 BQN327694 CAJ327694 CKF327694 CUB327694 DDX327694 DNT327694 DXP327694 EHL327694 ERH327694 FBD327694 FKZ327694 FUV327694 GER327694 GON327694 GYJ327694 HIF327694 HSB327694 IBX327694 ILT327694 IVP327694 JFL327694 JPH327694 JZD327694 KIZ327694 KSV327694 LCR327694 LMN327694 LWJ327694 MGF327694 MQB327694 MZX327694 NJT327694 NTP327694 ODL327694 ONH327694 OXD327694 PGZ327694 PQV327694 QAR327694 QKN327694 QUJ327694 REF327694 ROB327694 RXX327694 SHT327694 SRP327694 TBL327694 TLH327694 TVD327694 UEZ327694 UOV327694 UYR327694 VIN327694 VSJ327694 WCF327694 WMB327694 WVX327694 P393230 JL393230 TH393230 ADD393230 AMZ393230 AWV393230 BGR393230 BQN393230 CAJ393230 CKF393230 CUB393230 DDX393230 DNT393230 DXP393230 EHL393230 ERH393230 FBD393230 FKZ393230 FUV393230 GER393230 GON393230 GYJ393230 HIF393230 HSB393230 IBX393230 ILT393230 IVP393230 JFL393230 JPH393230 JZD393230 KIZ393230 KSV393230 LCR393230 LMN393230 LWJ393230 MGF393230 MQB393230 MZX393230 NJT393230 NTP393230 ODL393230 ONH393230 OXD393230 PGZ393230 PQV393230 QAR393230 QKN393230 QUJ393230 REF393230 ROB393230 RXX393230 SHT393230 SRP393230 TBL393230 TLH393230 TVD393230 UEZ393230 UOV393230 UYR393230 VIN393230 VSJ393230 WCF393230 WMB393230 WVX393230 P458766 JL458766 TH458766 ADD458766 AMZ458766 AWV458766 BGR458766 BQN458766 CAJ458766 CKF458766 CUB458766 DDX458766 DNT458766 DXP458766 EHL458766 ERH458766 FBD458766 FKZ458766 FUV458766 GER458766 GON458766 GYJ458766 HIF458766 HSB458766 IBX458766 ILT458766 IVP458766 JFL458766 JPH458766 JZD458766 KIZ458766 KSV458766 LCR458766 LMN458766 LWJ458766 MGF458766 MQB458766 MZX458766 NJT458766 NTP458766 ODL458766 ONH458766 OXD458766 PGZ458766 PQV458766 QAR458766 QKN458766 QUJ458766 REF458766 ROB458766 RXX458766 SHT458766 SRP458766 TBL458766 TLH458766 TVD458766 UEZ458766 UOV458766 UYR458766 VIN458766 VSJ458766 WCF458766 WMB458766 WVX458766 P524302 JL524302 TH524302 ADD524302 AMZ524302 AWV524302 BGR524302 BQN524302 CAJ524302 CKF524302 CUB524302 DDX524302 DNT524302 DXP524302 EHL524302 ERH524302 FBD524302 FKZ524302 FUV524302 GER524302 GON524302 GYJ524302 HIF524302 HSB524302 IBX524302 ILT524302 IVP524302 JFL524302 JPH524302 JZD524302 KIZ524302 KSV524302 LCR524302 LMN524302 LWJ524302 MGF524302 MQB524302 MZX524302 NJT524302 NTP524302 ODL524302 ONH524302 OXD524302 PGZ524302 PQV524302 QAR524302 QKN524302 QUJ524302 REF524302 ROB524302 RXX524302 SHT524302 SRP524302 TBL524302 TLH524302 TVD524302 UEZ524302 UOV524302 UYR524302 VIN524302 VSJ524302 WCF524302 WMB524302 WVX524302 P589838 JL589838 TH589838 ADD589838 AMZ589838 AWV589838 BGR589838 BQN589838 CAJ589838 CKF589838 CUB589838 DDX589838 DNT589838 DXP589838 EHL589838 ERH589838 FBD589838 FKZ589838 FUV589838 GER589838 GON589838 GYJ589838 HIF589838 HSB589838 IBX589838 ILT589838 IVP589838 JFL589838 JPH589838 JZD589838 KIZ589838 KSV589838 LCR589838 LMN589838 LWJ589838 MGF589838 MQB589838 MZX589838 NJT589838 NTP589838 ODL589838 ONH589838 OXD589838 PGZ589838 PQV589838 QAR589838 QKN589838 QUJ589838 REF589838 ROB589838 RXX589838 SHT589838 SRP589838 TBL589838 TLH589838 TVD589838 UEZ589838 UOV589838 UYR589838 VIN589838 VSJ589838 WCF589838 WMB589838 WVX589838 P655374 JL655374 TH655374 ADD655374 AMZ655374 AWV655374 BGR655374 BQN655374 CAJ655374 CKF655374 CUB655374 DDX655374 DNT655374 DXP655374 EHL655374 ERH655374 FBD655374 FKZ655374 FUV655374 GER655374 GON655374 GYJ655374 HIF655374 HSB655374 IBX655374 ILT655374 IVP655374 JFL655374 JPH655374 JZD655374 KIZ655374 KSV655374 LCR655374 LMN655374 LWJ655374 MGF655374 MQB655374 MZX655374 NJT655374 NTP655374 ODL655374 ONH655374 OXD655374 PGZ655374 PQV655374 QAR655374 QKN655374 QUJ655374 REF655374 ROB655374 RXX655374 SHT655374 SRP655374 TBL655374 TLH655374 TVD655374 UEZ655374 UOV655374 UYR655374 VIN655374 VSJ655374 WCF655374 WMB655374 WVX655374 P720910 JL720910 TH720910 ADD720910 AMZ720910 AWV720910 BGR720910 BQN720910 CAJ720910 CKF720910 CUB720910 DDX720910 DNT720910 DXP720910 EHL720910 ERH720910 FBD720910 FKZ720910 FUV720910 GER720910 GON720910 GYJ720910 HIF720910 HSB720910 IBX720910 ILT720910 IVP720910 JFL720910 JPH720910 JZD720910 KIZ720910 KSV720910 LCR720910 LMN720910 LWJ720910 MGF720910 MQB720910 MZX720910 NJT720910 NTP720910 ODL720910 ONH720910 OXD720910 PGZ720910 PQV720910 QAR720910 QKN720910 QUJ720910 REF720910 ROB720910 RXX720910 SHT720910 SRP720910 TBL720910 TLH720910 TVD720910 UEZ720910 UOV720910 UYR720910 VIN720910 VSJ720910 WCF720910 WMB720910 WVX720910 P786446 JL786446 TH786446 ADD786446 AMZ786446 AWV786446 BGR786446 BQN786446 CAJ786446 CKF786446 CUB786446 DDX786446 DNT786446 DXP786446 EHL786446 ERH786446 FBD786446 FKZ786446 FUV786446 GER786446 GON786446 GYJ786446 HIF786446 HSB786446 IBX786446 ILT786446 IVP786446 JFL786446 JPH786446 JZD786446 KIZ786446 KSV786446 LCR786446 LMN786446 LWJ786446 MGF786446 MQB786446 MZX786446 NJT786446 NTP786446 ODL786446 ONH786446 OXD786446 PGZ786446 PQV786446 QAR786446 QKN786446 QUJ786446 REF786446 ROB786446 RXX786446 SHT786446 SRP786446 TBL786446 TLH786446 TVD786446 UEZ786446 UOV786446 UYR786446 VIN786446 VSJ786446 WCF786446 WMB786446 WVX786446 P851982 JL851982 TH851982 ADD851982 AMZ851982 AWV851982 BGR851982 BQN851982 CAJ851982 CKF851982 CUB851982 DDX851982 DNT851982 DXP851982 EHL851982 ERH851982 FBD851982 FKZ851982 FUV851982 GER851982 GON851982 GYJ851982 HIF851982 HSB851982 IBX851982 ILT851982 IVP851982 JFL851982 JPH851982 JZD851982 KIZ851982 KSV851982 LCR851982 LMN851982 LWJ851982 MGF851982 MQB851982 MZX851982 NJT851982 NTP851982 ODL851982 ONH851982 OXD851982 PGZ851982 PQV851982 QAR851982 QKN851982 QUJ851982 REF851982 ROB851982 RXX851982 SHT851982 SRP851982 TBL851982 TLH851982 TVD851982 UEZ851982 UOV851982 UYR851982 VIN851982 VSJ851982 WCF851982 WMB851982 WVX851982 P917518 JL917518 TH917518 ADD917518 AMZ917518 AWV917518 BGR917518 BQN917518 CAJ917518 CKF917518 CUB917518 DDX917518 DNT917518 DXP917518 EHL917518 ERH917518 FBD917518 FKZ917518 FUV917518 GER917518 GON917518 GYJ917518 HIF917518 HSB917518 IBX917518 ILT917518 IVP917518 JFL917518 JPH917518 JZD917518 KIZ917518 KSV917518 LCR917518 LMN917518 LWJ917518 MGF917518 MQB917518 MZX917518 NJT917518 NTP917518 ODL917518 ONH917518 OXD917518 PGZ917518 PQV917518 QAR917518 QKN917518 QUJ917518 REF917518 ROB917518 RXX917518 SHT917518 SRP917518 TBL917518 TLH917518 TVD917518 UEZ917518 UOV917518 UYR917518 VIN917518 VSJ917518 WCF917518 WMB917518 WVX917518 P983054 JL983054 TH983054 ADD983054 AMZ983054 AWV983054 BGR983054 BQN983054 CAJ983054 CKF983054 CUB983054 DDX983054 DNT983054 DXP983054 EHL983054 ERH983054 FBD983054 FKZ983054 FUV983054 GER983054 GON983054 GYJ983054 HIF983054 HSB983054 IBX983054 ILT983054 IVP983054 JFL983054 JPH983054 JZD983054 KIZ983054 KSV983054 LCR983054 LMN983054 LWJ983054 MGF983054 MQB983054 MZX983054 NJT983054 NTP983054 ODL983054 ONH983054 OXD983054 PGZ983054 PQV983054 QAR983054 QKN983054 QUJ983054 REF983054 ROB983054 RXX983054 SHT983054 SRP983054 TBL983054 TLH983054 TVD983054 UEZ983054 UOV983054 UYR983054 VIN983054 VSJ983054 WCF983054 WMB983054 WVX983054">
      <formula1>0</formula1>
      <formula2>9.99999999999999E+23</formula2>
    </dataValidation>
    <dataValidation type="list" allowBlank="1" showDropDown="1" showInputMessage="1" showErrorMessage="1" errorTitle="Ошибка" error="Допускается ввод не более 900 символов!"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formula1>
    </dataValidation>
    <dataValidation type="textLength" operator="lessThanOrEqual" allowBlank="1" showInputMessage="1" showErrorMessage="1" errorTitle="Ошибка" error="Допускается ввод не более 900 символов!" sqref="F4:H4 JB4:JD4 SX4:SZ4 ACT4:ACV4 AMP4:AMR4 AWL4:AWN4 BGH4:BGJ4 BQD4:BQF4 BZZ4:CAB4 CJV4:CJX4 CTR4:CTT4 DDN4:DDP4 DNJ4:DNL4 DXF4:DXH4 EHB4:EHD4 EQX4:EQZ4 FAT4:FAV4 FKP4:FKR4 FUL4:FUN4 GEH4:GEJ4 GOD4:GOF4 GXZ4:GYB4 HHV4:HHX4 HRR4:HRT4 IBN4:IBP4 ILJ4:ILL4 IVF4:IVH4 JFB4:JFD4 JOX4:JOZ4 JYT4:JYV4 KIP4:KIR4 KSL4:KSN4 LCH4:LCJ4 LMD4:LMF4 LVZ4:LWB4 MFV4:MFX4 MPR4:MPT4 MZN4:MZP4 NJJ4:NJL4 NTF4:NTH4 ODB4:ODD4 OMX4:OMZ4 OWT4:OWV4 PGP4:PGR4 PQL4:PQN4 QAH4:QAJ4 QKD4:QKF4 QTZ4:QUB4 RDV4:RDX4 RNR4:RNT4 RXN4:RXP4 SHJ4:SHL4 SRF4:SRH4 TBB4:TBD4 TKX4:TKZ4 TUT4:TUV4 UEP4:UER4 UOL4:UON4 UYH4:UYJ4 VID4:VIF4 VRZ4:VSB4 WBV4:WBX4 WLR4:WLT4 WVN4:WVP4 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G8:H8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F13:F17 JB13:JB17 SX13:SX17 ACT13:ACT17 AMP13:AMP17 AWL13:AWL17 BGH13:BGH17 BQD13:BQD17 BZZ13:BZZ17 CJV13:CJV17 CTR13:CTR17 DDN13:DDN17 DNJ13:DNJ17 DXF13:DXF17 EHB13:EHB17 EQX13:EQX17 FAT13:FAT17 FKP13:FKP17 FUL13:FUL17 GEH13:GEH17 GOD13:GOD17 GXZ13:GXZ17 HHV13:HHV17 HRR13:HRR17 IBN13:IBN17 ILJ13:ILJ17 IVF13:IVF17 JFB13:JFB17 JOX13:JOX17 JYT13:JYT17 KIP13:KIP17 KSL13:KSL17 LCH13:LCH17 LMD13:LMD17 LVZ13:LVZ17 MFV13:MFV17 MPR13:MPR17 MZN13:MZN17 NJJ13:NJJ17 NTF13:NTF17 ODB13:ODB17 OMX13:OMX17 OWT13:OWT17 PGP13:PGP17 PQL13:PQL17 QAH13:QAH17 QKD13:QKD17 QTZ13:QTZ17 RDV13:RDV17 RNR13:RNR17 RXN13:RXN17 SHJ13:SHJ17 SRF13:SRF17 TBB13:TBB17 TKX13:TKX17 TUT13:TUT17 UEP13:UEP17 UOL13:UOL17 UYH13:UYH17 VID13:VID17 VRZ13:VRZ17 WBV13:WBV17 WLR13:WLR17 WVN13:WVN17 F65549:F65553 JB65549:JB65553 SX65549:SX65553 ACT65549:ACT65553 AMP65549:AMP65553 AWL65549:AWL65553 BGH65549:BGH65553 BQD65549:BQD65553 BZZ65549:BZZ65553 CJV65549:CJV65553 CTR65549:CTR65553 DDN65549:DDN65553 DNJ65549:DNJ65553 DXF65549:DXF65553 EHB65549:EHB65553 EQX65549:EQX65553 FAT65549:FAT65553 FKP65549:FKP65553 FUL65549:FUL65553 GEH65549:GEH65553 GOD65549:GOD65553 GXZ65549:GXZ65553 HHV65549:HHV65553 HRR65549:HRR65553 IBN65549:IBN65553 ILJ65549:ILJ65553 IVF65549:IVF65553 JFB65549:JFB65553 JOX65549:JOX65553 JYT65549:JYT65553 KIP65549:KIP65553 KSL65549:KSL65553 LCH65549:LCH65553 LMD65549:LMD65553 LVZ65549:LVZ65553 MFV65549:MFV65553 MPR65549:MPR65553 MZN65549:MZN65553 NJJ65549:NJJ65553 NTF65549:NTF65553 ODB65549:ODB65553 OMX65549:OMX65553 OWT65549:OWT65553 PGP65549:PGP65553 PQL65549:PQL65553 QAH65549:QAH65553 QKD65549:QKD65553 QTZ65549:QTZ65553 RDV65549:RDV65553 RNR65549:RNR65553 RXN65549:RXN65553 SHJ65549:SHJ65553 SRF65549:SRF65553 TBB65549:TBB65553 TKX65549:TKX65553 TUT65549:TUT65553 UEP65549:UEP65553 UOL65549:UOL65553 UYH65549:UYH65553 VID65549:VID65553 VRZ65549:VRZ65553 WBV65549:WBV65553 WLR65549:WLR65553 WVN65549:WVN65553 F131085:F131089 JB131085:JB131089 SX131085:SX131089 ACT131085:ACT131089 AMP131085:AMP131089 AWL131085:AWL131089 BGH131085:BGH131089 BQD131085:BQD131089 BZZ131085:BZZ131089 CJV131085:CJV131089 CTR131085:CTR131089 DDN131085:DDN131089 DNJ131085:DNJ131089 DXF131085:DXF131089 EHB131085:EHB131089 EQX131085:EQX131089 FAT131085:FAT131089 FKP131085:FKP131089 FUL131085:FUL131089 GEH131085:GEH131089 GOD131085:GOD131089 GXZ131085:GXZ131089 HHV131085:HHV131089 HRR131085:HRR131089 IBN131085:IBN131089 ILJ131085:ILJ131089 IVF131085:IVF131089 JFB131085:JFB131089 JOX131085:JOX131089 JYT131085:JYT131089 KIP131085:KIP131089 KSL131085:KSL131089 LCH131085:LCH131089 LMD131085:LMD131089 LVZ131085:LVZ131089 MFV131085:MFV131089 MPR131085:MPR131089 MZN131085:MZN131089 NJJ131085:NJJ131089 NTF131085:NTF131089 ODB131085:ODB131089 OMX131085:OMX131089 OWT131085:OWT131089 PGP131085:PGP131089 PQL131085:PQL131089 QAH131085:QAH131089 QKD131085:QKD131089 QTZ131085:QTZ131089 RDV131085:RDV131089 RNR131085:RNR131089 RXN131085:RXN131089 SHJ131085:SHJ131089 SRF131085:SRF131089 TBB131085:TBB131089 TKX131085:TKX131089 TUT131085:TUT131089 UEP131085:UEP131089 UOL131085:UOL131089 UYH131085:UYH131089 VID131085:VID131089 VRZ131085:VRZ131089 WBV131085:WBV131089 WLR131085:WLR131089 WVN131085:WVN131089 F196621:F196625 JB196621:JB196625 SX196621:SX196625 ACT196621:ACT196625 AMP196621:AMP196625 AWL196621:AWL196625 BGH196621:BGH196625 BQD196621:BQD196625 BZZ196621:BZZ196625 CJV196621:CJV196625 CTR196621:CTR196625 DDN196621:DDN196625 DNJ196621:DNJ196625 DXF196621:DXF196625 EHB196621:EHB196625 EQX196621:EQX196625 FAT196621:FAT196625 FKP196621:FKP196625 FUL196621:FUL196625 GEH196621:GEH196625 GOD196621:GOD196625 GXZ196621:GXZ196625 HHV196621:HHV196625 HRR196621:HRR196625 IBN196621:IBN196625 ILJ196621:ILJ196625 IVF196621:IVF196625 JFB196621:JFB196625 JOX196621:JOX196625 JYT196621:JYT196625 KIP196621:KIP196625 KSL196621:KSL196625 LCH196621:LCH196625 LMD196621:LMD196625 LVZ196621:LVZ196625 MFV196621:MFV196625 MPR196621:MPR196625 MZN196621:MZN196625 NJJ196621:NJJ196625 NTF196621:NTF196625 ODB196621:ODB196625 OMX196621:OMX196625 OWT196621:OWT196625 PGP196621:PGP196625 PQL196621:PQL196625 QAH196621:QAH196625 QKD196621:QKD196625 QTZ196621:QTZ196625 RDV196621:RDV196625 RNR196621:RNR196625 RXN196621:RXN196625 SHJ196621:SHJ196625 SRF196621:SRF196625 TBB196621:TBB196625 TKX196621:TKX196625 TUT196621:TUT196625 UEP196621:UEP196625 UOL196621:UOL196625 UYH196621:UYH196625 VID196621:VID196625 VRZ196621:VRZ196625 WBV196621:WBV196625 WLR196621:WLR196625 WVN196621:WVN196625 F262157:F262161 JB262157:JB262161 SX262157:SX262161 ACT262157:ACT262161 AMP262157:AMP262161 AWL262157:AWL262161 BGH262157:BGH262161 BQD262157:BQD262161 BZZ262157:BZZ262161 CJV262157:CJV262161 CTR262157:CTR262161 DDN262157:DDN262161 DNJ262157:DNJ262161 DXF262157:DXF262161 EHB262157:EHB262161 EQX262157:EQX262161 FAT262157:FAT262161 FKP262157:FKP262161 FUL262157:FUL262161 GEH262157:GEH262161 GOD262157:GOD262161 GXZ262157:GXZ262161 HHV262157:HHV262161 HRR262157:HRR262161 IBN262157:IBN262161 ILJ262157:ILJ262161 IVF262157:IVF262161 JFB262157:JFB262161 JOX262157:JOX262161 JYT262157:JYT262161 KIP262157:KIP262161 KSL262157:KSL262161 LCH262157:LCH262161 LMD262157:LMD262161 LVZ262157:LVZ262161 MFV262157:MFV262161 MPR262157:MPR262161 MZN262157:MZN262161 NJJ262157:NJJ262161 NTF262157:NTF262161 ODB262157:ODB262161 OMX262157:OMX262161 OWT262157:OWT262161 PGP262157:PGP262161 PQL262157:PQL262161 QAH262157:QAH262161 QKD262157:QKD262161 QTZ262157:QTZ262161 RDV262157:RDV262161 RNR262157:RNR262161 RXN262157:RXN262161 SHJ262157:SHJ262161 SRF262157:SRF262161 TBB262157:TBB262161 TKX262157:TKX262161 TUT262157:TUT262161 UEP262157:UEP262161 UOL262157:UOL262161 UYH262157:UYH262161 VID262157:VID262161 VRZ262157:VRZ262161 WBV262157:WBV262161 WLR262157:WLR262161 WVN262157:WVN262161 F327693:F327697 JB327693:JB327697 SX327693:SX327697 ACT327693:ACT327697 AMP327693:AMP327697 AWL327693:AWL327697 BGH327693:BGH327697 BQD327693:BQD327697 BZZ327693:BZZ327697 CJV327693:CJV327697 CTR327693:CTR327697 DDN327693:DDN327697 DNJ327693:DNJ327697 DXF327693:DXF327697 EHB327693:EHB327697 EQX327693:EQX327697 FAT327693:FAT327697 FKP327693:FKP327697 FUL327693:FUL327697 GEH327693:GEH327697 GOD327693:GOD327697 GXZ327693:GXZ327697 HHV327693:HHV327697 HRR327693:HRR327697 IBN327693:IBN327697 ILJ327693:ILJ327697 IVF327693:IVF327697 JFB327693:JFB327697 JOX327693:JOX327697 JYT327693:JYT327697 KIP327693:KIP327697 KSL327693:KSL327697 LCH327693:LCH327697 LMD327693:LMD327697 LVZ327693:LVZ327697 MFV327693:MFV327697 MPR327693:MPR327697 MZN327693:MZN327697 NJJ327693:NJJ327697 NTF327693:NTF327697 ODB327693:ODB327697 OMX327693:OMX327697 OWT327693:OWT327697 PGP327693:PGP327697 PQL327693:PQL327697 QAH327693:QAH327697 QKD327693:QKD327697 QTZ327693:QTZ327697 RDV327693:RDV327697 RNR327693:RNR327697 RXN327693:RXN327697 SHJ327693:SHJ327697 SRF327693:SRF327697 TBB327693:TBB327697 TKX327693:TKX327697 TUT327693:TUT327697 UEP327693:UEP327697 UOL327693:UOL327697 UYH327693:UYH327697 VID327693:VID327697 VRZ327693:VRZ327697 WBV327693:WBV327697 WLR327693:WLR327697 WVN327693:WVN327697 F393229:F393233 JB393229:JB393233 SX393229:SX393233 ACT393229:ACT393233 AMP393229:AMP393233 AWL393229:AWL393233 BGH393229:BGH393233 BQD393229:BQD393233 BZZ393229:BZZ393233 CJV393229:CJV393233 CTR393229:CTR393233 DDN393229:DDN393233 DNJ393229:DNJ393233 DXF393229:DXF393233 EHB393229:EHB393233 EQX393229:EQX393233 FAT393229:FAT393233 FKP393229:FKP393233 FUL393229:FUL393233 GEH393229:GEH393233 GOD393229:GOD393233 GXZ393229:GXZ393233 HHV393229:HHV393233 HRR393229:HRR393233 IBN393229:IBN393233 ILJ393229:ILJ393233 IVF393229:IVF393233 JFB393229:JFB393233 JOX393229:JOX393233 JYT393229:JYT393233 KIP393229:KIP393233 KSL393229:KSL393233 LCH393229:LCH393233 LMD393229:LMD393233 LVZ393229:LVZ393233 MFV393229:MFV393233 MPR393229:MPR393233 MZN393229:MZN393233 NJJ393229:NJJ393233 NTF393229:NTF393233 ODB393229:ODB393233 OMX393229:OMX393233 OWT393229:OWT393233 PGP393229:PGP393233 PQL393229:PQL393233 QAH393229:QAH393233 QKD393229:QKD393233 QTZ393229:QTZ393233 RDV393229:RDV393233 RNR393229:RNR393233 RXN393229:RXN393233 SHJ393229:SHJ393233 SRF393229:SRF393233 TBB393229:TBB393233 TKX393229:TKX393233 TUT393229:TUT393233 UEP393229:UEP393233 UOL393229:UOL393233 UYH393229:UYH393233 VID393229:VID393233 VRZ393229:VRZ393233 WBV393229:WBV393233 WLR393229:WLR393233 WVN393229:WVN393233 F458765:F458769 JB458765:JB458769 SX458765:SX458769 ACT458765:ACT458769 AMP458765:AMP458769 AWL458765:AWL458769 BGH458765:BGH458769 BQD458765:BQD458769 BZZ458765:BZZ458769 CJV458765:CJV458769 CTR458765:CTR458769 DDN458765:DDN458769 DNJ458765:DNJ458769 DXF458765:DXF458769 EHB458765:EHB458769 EQX458765:EQX458769 FAT458765:FAT458769 FKP458765:FKP458769 FUL458765:FUL458769 GEH458765:GEH458769 GOD458765:GOD458769 GXZ458765:GXZ458769 HHV458765:HHV458769 HRR458765:HRR458769 IBN458765:IBN458769 ILJ458765:ILJ458769 IVF458765:IVF458769 JFB458765:JFB458769 JOX458765:JOX458769 JYT458765:JYT458769 KIP458765:KIP458769 KSL458765:KSL458769 LCH458765:LCH458769 LMD458765:LMD458769 LVZ458765:LVZ458769 MFV458765:MFV458769 MPR458765:MPR458769 MZN458765:MZN458769 NJJ458765:NJJ458769 NTF458765:NTF458769 ODB458765:ODB458769 OMX458765:OMX458769 OWT458765:OWT458769 PGP458765:PGP458769 PQL458765:PQL458769 QAH458765:QAH458769 QKD458765:QKD458769 QTZ458765:QTZ458769 RDV458765:RDV458769 RNR458765:RNR458769 RXN458765:RXN458769 SHJ458765:SHJ458769 SRF458765:SRF458769 TBB458765:TBB458769 TKX458765:TKX458769 TUT458765:TUT458769 UEP458765:UEP458769 UOL458765:UOL458769 UYH458765:UYH458769 VID458765:VID458769 VRZ458765:VRZ458769 WBV458765:WBV458769 WLR458765:WLR458769 WVN458765:WVN458769 F524301:F524305 JB524301:JB524305 SX524301:SX524305 ACT524301:ACT524305 AMP524301:AMP524305 AWL524301:AWL524305 BGH524301:BGH524305 BQD524301:BQD524305 BZZ524301:BZZ524305 CJV524301:CJV524305 CTR524301:CTR524305 DDN524301:DDN524305 DNJ524301:DNJ524305 DXF524301:DXF524305 EHB524301:EHB524305 EQX524301:EQX524305 FAT524301:FAT524305 FKP524301:FKP524305 FUL524301:FUL524305 GEH524301:GEH524305 GOD524301:GOD524305 GXZ524301:GXZ524305 HHV524301:HHV524305 HRR524301:HRR524305 IBN524301:IBN524305 ILJ524301:ILJ524305 IVF524301:IVF524305 JFB524301:JFB524305 JOX524301:JOX524305 JYT524301:JYT524305 KIP524301:KIP524305 KSL524301:KSL524305 LCH524301:LCH524305 LMD524301:LMD524305 LVZ524301:LVZ524305 MFV524301:MFV524305 MPR524301:MPR524305 MZN524301:MZN524305 NJJ524301:NJJ524305 NTF524301:NTF524305 ODB524301:ODB524305 OMX524301:OMX524305 OWT524301:OWT524305 PGP524301:PGP524305 PQL524301:PQL524305 QAH524301:QAH524305 QKD524301:QKD524305 QTZ524301:QTZ524305 RDV524301:RDV524305 RNR524301:RNR524305 RXN524301:RXN524305 SHJ524301:SHJ524305 SRF524301:SRF524305 TBB524301:TBB524305 TKX524301:TKX524305 TUT524301:TUT524305 UEP524301:UEP524305 UOL524301:UOL524305 UYH524301:UYH524305 VID524301:VID524305 VRZ524301:VRZ524305 WBV524301:WBV524305 WLR524301:WLR524305 WVN524301:WVN524305 F589837:F589841 JB589837:JB589841 SX589837:SX589841 ACT589837:ACT589841 AMP589837:AMP589841 AWL589837:AWL589841 BGH589837:BGH589841 BQD589837:BQD589841 BZZ589837:BZZ589841 CJV589837:CJV589841 CTR589837:CTR589841 DDN589837:DDN589841 DNJ589837:DNJ589841 DXF589837:DXF589841 EHB589837:EHB589841 EQX589837:EQX589841 FAT589837:FAT589841 FKP589837:FKP589841 FUL589837:FUL589841 GEH589837:GEH589841 GOD589837:GOD589841 GXZ589837:GXZ589841 HHV589837:HHV589841 HRR589837:HRR589841 IBN589837:IBN589841 ILJ589837:ILJ589841 IVF589837:IVF589841 JFB589837:JFB589841 JOX589837:JOX589841 JYT589837:JYT589841 KIP589837:KIP589841 KSL589837:KSL589841 LCH589837:LCH589841 LMD589837:LMD589841 LVZ589837:LVZ589841 MFV589837:MFV589841 MPR589837:MPR589841 MZN589837:MZN589841 NJJ589837:NJJ589841 NTF589837:NTF589841 ODB589837:ODB589841 OMX589837:OMX589841 OWT589837:OWT589841 PGP589837:PGP589841 PQL589837:PQL589841 QAH589837:QAH589841 QKD589837:QKD589841 QTZ589837:QTZ589841 RDV589837:RDV589841 RNR589837:RNR589841 RXN589837:RXN589841 SHJ589837:SHJ589841 SRF589837:SRF589841 TBB589837:TBB589841 TKX589837:TKX589841 TUT589837:TUT589841 UEP589837:UEP589841 UOL589837:UOL589841 UYH589837:UYH589841 VID589837:VID589841 VRZ589837:VRZ589841 WBV589837:WBV589841 WLR589837:WLR589841 WVN589837:WVN589841 F655373:F655377 JB655373:JB655377 SX655373:SX655377 ACT655373:ACT655377 AMP655373:AMP655377 AWL655373:AWL655377 BGH655373:BGH655377 BQD655373:BQD655377 BZZ655373:BZZ655377 CJV655373:CJV655377 CTR655373:CTR655377 DDN655373:DDN655377 DNJ655373:DNJ655377 DXF655373:DXF655377 EHB655373:EHB655377 EQX655373:EQX655377 FAT655373:FAT655377 FKP655373:FKP655377 FUL655373:FUL655377 GEH655373:GEH655377 GOD655373:GOD655377 GXZ655373:GXZ655377 HHV655373:HHV655377 HRR655373:HRR655377 IBN655373:IBN655377 ILJ655373:ILJ655377 IVF655373:IVF655377 JFB655373:JFB655377 JOX655373:JOX655377 JYT655373:JYT655377 KIP655373:KIP655377 KSL655373:KSL655377 LCH655373:LCH655377 LMD655373:LMD655377 LVZ655373:LVZ655377 MFV655373:MFV655377 MPR655373:MPR655377 MZN655373:MZN655377 NJJ655373:NJJ655377 NTF655373:NTF655377 ODB655373:ODB655377 OMX655373:OMX655377 OWT655373:OWT655377 PGP655373:PGP655377 PQL655373:PQL655377 QAH655373:QAH655377 QKD655373:QKD655377 QTZ655373:QTZ655377 RDV655373:RDV655377 RNR655373:RNR655377 RXN655373:RXN655377 SHJ655373:SHJ655377 SRF655373:SRF655377 TBB655373:TBB655377 TKX655373:TKX655377 TUT655373:TUT655377 UEP655373:UEP655377 UOL655373:UOL655377 UYH655373:UYH655377 VID655373:VID655377 VRZ655373:VRZ655377 WBV655373:WBV655377 WLR655373:WLR655377 WVN655373:WVN655377 F720909:F720913 JB720909:JB720913 SX720909:SX720913 ACT720909:ACT720913 AMP720909:AMP720913 AWL720909:AWL720913 BGH720909:BGH720913 BQD720909:BQD720913 BZZ720909:BZZ720913 CJV720909:CJV720913 CTR720909:CTR720913 DDN720909:DDN720913 DNJ720909:DNJ720913 DXF720909:DXF720913 EHB720909:EHB720913 EQX720909:EQX720913 FAT720909:FAT720913 FKP720909:FKP720913 FUL720909:FUL720913 GEH720909:GEH720913 GOD720909:GOD720913 GXZ720909:GXZ720913 HHV720909:HHV720913 HRR720909:HRR720913 IBN720909:IBN720913 ILJ720909:ILJ720913 IVF720909:IVF720913 JFB720909:JFB720913 JOX720909:JOX720913 JYT720909:JYT720913 KIP720909:KIP720913 KSL720909:KSL720913 LCH720909:LCH720913 LMD720909:LMD720913 LVZ720909:LVZ720913 MFV720909:MFV720913 MPR720909:MPR720913 MZN720909:MZN720913 NJJ720909:NJJ720913 NTF720909:NTF720913 ODB720909:ODB720913 OMX720909:OMX720913 OWT720909:OWT720913 PGP720909:PGP720913 PQL720909:PQL720913 QAH720909:QAH720913 QKD720909:QKD720913 QTZ720909:QTZ720913 RDV720909:RDV720913 RNR720909:RNR720913 RXN720909:RXN720913 SHJ720909:SHJ720913 SRF720909:SRF720913 TBB720909:TBB720913 TKX720909:TKX720913 TUT720909:TUT720913 UEP720909:UEP720913 UOL720909:UOL720913 UYH720909:UYH720913 VID720909:VID720913 VRZ720909:VRZ720913 WBV720909:WBV720913 WLR720909:WLR720913 WVN720909:WVN720913 F786445:F786449 JB786445:JB786449 SX786445:SX786449 ACT786445:ACT786449 AMP786445:AMP786449 AWL786445:AWL786449 BGH786445:BGH786449 BQD786445:BQD786449 BZZ786445:BZZ786449 CJV786445:CJV786449 CTR786445:CTR786449 DDN786445:DDN786449 DNJ786445:DNJ786449 DXF786445:DXF786449 EHB786445:EHB786449 EQX786445:EQX786449 FAT786445:FAT786449 FKP786445:FKP786449 FUL786445:FUL786449 GEH786445:GEH786449 GOD786445:GOD786449 GXZ786445:GXZ786449 HHV786445:HHV786449 HRR786445:HRR786449 IBN786445:IBN786449 ILJ786445:ILJ786449 IVF786445:IVF786449 JFB786445:JFB786449 JOX786445:JOX786449 JYT786445:JYT786449 KIP786445:KIP786449 KSL786445:KSL786449 LCH786445:LCH786449 LMD786445:LMD786449 LVZ786445:LVZ786449 MFV786445:MFV786449 MPR786445:MPR786449 MZN786445:MZN786449 NJJ786445:NJJ786449 NTF786445:NTF786449 ODB786445:ODB786449 OMX786445:OMX786449 OWT786445:OWT786449 PGP786445:PGP786449 PQL786445:PQL786449 QAH786445:QAH786449 QKD786445:QKD786449 QTZ786445:QTZ786449 RDV786445:RDV786449 RNR786445:RNR786449 RXN786445:RXN786449 SHJ786445:SHJ786449 SRF786445:SRF786449 TBB786445:TBB786449 TKX786445:TKX786449 TUT786445:TUT786449 UEP786445:UEP786449 UOL786445:UOL786449 UYH786445:UYH786449 VID786445:VID786449 VRZ786445:VRZ786449 WBV786445:WBV786449 WLR786445:WLR786449 WVN786445:WVN786449 F851981:F851985 JB851981:JB851985 SX851981:SX851985 ACT851981:ACT851985 AMP851981:AMP851985 AWL851981:AWL851985 BGH851981:BGH851985 BQD851981:BQD851985 BZZ851981:BZZ851985 CJV851981:CJV851985 CTR851981:CTR851985 DDN851981:DDN851985 DNJ851981:DNJ851985 DXF851981:DXF851985 EHB851981:EHB851985 EQX851981:EQX851985 FAT851981:FAT851985 FKP851981:FKP851985 FUL851981:FUL851985 GEH851981:GEH851985 GOD851981:GOD851985 GXZ851981:GXZ851985 HHV851981:HHV851985 HRR851981:HRR851985 IBN851981:IBN851985 ILJ851981:ILJ851985 IVF851981:IVF851985 JFB851981:JFB851985 JOX851981:JOX851985 JYT851981:JYT851985 KIP851981:KIP851985 KSL851981:KSL851985 LCH851981:LCH851985 LMD851981:LMD851985 LVZ851981:LVZ851985 MFV851981:MFV851985 MPR851981:MPR851985 MZN851981:MZN851985 NJJ851981:NJJ851985 NTF851981:NTF851985 ODB851981:ODB851985 OMX851981:OMX851985 OWT851981:OWT851985 PGP851981:PGP851985 PQL851981:PQL851985 QAH851981:QAH851985 QKD851981:QKD851985 QTZ851981:QTZ851985 RDV851981:RDV851985 RNR851981:RNR851985 RXN851981:RXN851985 SHJ851981:SHJ851985 SRF851981:SRF851985 TBB851981:TBB851985 TKX851981:TKX851985 TUT851981:TUT851985 UEP851981:UEP851985 UOL851981:UOL851985 UYH851981:UYH851985 VID851981:VID851985 VRZ851981:VRZ851985 WBV851981:WBV851985 WLR851981:WLR851985 WVN851981:WVN851985 F917517:F917521 JB917517:JB917521 SX917517:SX917521 ACT917517:ACT917521 AMP917517:AMP917521 AWL917517:AWL917521 BGH917517:BGH917521 BQD917517:BQD917521 BZZ917517:BZZ917521 CJV917517:CJV917521 CTR917517:CTR917521 DDN917517:DDN917521 DNJ917517:DNJ917521 DXF917517:DXF917521 EHB917517:EHB917521 EQX917517:EQX917521 FAT917517:FAT917521 FKP917517:FKP917521 FUL917517:FUL917521 GEH917517:GEH917521 GOD917517:GOD917521 GXZ917517:GXZ917521 HHV917517:HHV917521 HRR917517:HRR917521 IBN917517:IBN917521 ILJ917517:ILJ917521 IVF917517:IVF917521 JFB917517:JFB917521 JOX917517:JOX917521 JYT917517:JYT917521 KIP917517:KIP917521 KSL917517:KSL917521 LCH917517:LCH917521 LMD917517:LMD917521 LVZ917517:LVZ917521 MFV917517:MFV917521 MPR917517:MPR917521 MZN917517:MZN917521 NJJ917517:NJJ917521 NTF917517:NTF917521 ODB917517:ODB917521 OMX917517:OMX917521 OWT917517:OWT917521 PGP917517:PGP917521 PQL917517:PQL917521 QAH917517:QAH917521 QKD917517:QKD917521 QTZ917517:QTZ917521 RDV917517:RDV917521 RNR917517:RNR917521 RXN917517:RXN917521 SHJ917517:SHJ917521 SRF917517:SRF917521 TBB917517:TBB917521 TKX917517:TKX917521 TUT917517:TUT917521 UEP917517:UEP917521 UOL917517:UOL917521 UYH917517:UYH917521 VID917517:VID917521 VRZ917517:VRZ917521 WBV917517:WBV917521 WLR917517:WLR917521 WVN917517:WVN917521 F983053:F983057 JB983053:JB983057 SX983053:SX983057 ACT983053:ACT983057 AMP983053:AMP983057 AWL983053:AWL983057 BGH983053:BGH983057 BQD983053:BQD983057 BZZ983053:BZZ983057 CJV983053:CJV983057 CTR983053:CTR983057 DDN983053:DDN983057 DNJ983053:DNJ983057 DXF983053:DXF983057 EHB983053:EHB983057 EQX983053:EQX983057 FAT983053:FAT983057 FKP983053:FKP983057 FUL983053:FUL983057 GEH983053:GEH983057 GOD983053:GOD983057 GXZ983053:GXZ983057 HHV983053:HHV983057 HRR983053:HRR983057 IBN983053:IBN983057 ILJ983053:ILJ983057 IVF983053:IVF983057 JFB983053:JFB983057 JOX983053:JOX983057 JYT983053:JYT983057 KIP983053:KIP983057 KSL983053:KSL983057 LCH983053:LCH983057 LMD983053:LMD983057 LVZ983053:LVZ983057 MFV983053:MFV983057 MPR983053:MPR983057 MZN983053:MZN983057 NJJ983053:NJJ983057 NTF983053:NTF983057 ODB983053:ODB983057 OMX983053:OMX983057 OWT983053:OWT983057 PGP983053:PGP983057 PQL983053:PQL983057 QAH983053:QAH983057 QKD983053:QKD983057 QTZ983053:QTZ983057 RDV983053:RDV983057 RNR983053:RNR983057 RXN983053:RXN983057 SHJ983053:SHJ983057 SRF983053:SRF983057 TBB983053:TBB983057 TKX983053:TKX983057 TUT983053:TUT983057 UEP983053:UEP983057 UOL983053:UOL983057 UYH983053:UYH983057 VID983053:VID983057 VRZ983053:VRZ983057 WBV983053:WBV983057 WLR983053:WLR983057 WVN983053:WVN983057 H15:H1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51:H65553 JD65551:JD65553 SZ65551:SZ65553 ACV65551:ACV65553 AMR65551:AMR65553 AWN65551:AWN65553 BGJ65551:BGJ65553 BQF65551:BQF65553 CAB65551:CAB65553 CJX65551:CJX65553 CTT65551:CTT65553 DDP65551:DDP65553 DNL65551:DNL65553 DXH65551:DXH65553 EHD65551:EHD65553 EQZ65551:EQZ65553 FAV65551:FAV65553 FKR65551:FKR65553 FUN65551:FUN65553 GEJ65551:GEJ65553 GOF65551:GOF65553 GYB65551:GYB65553 HHX65551:HHX65553 HRT65551:HRT65553 IBP65551:IBP65553 ILL65551:ILL65553 IVH65551:IVH65553 JFD65551:JFD65553 JOZ65551:JOZ65553 JYV65551:JYV65553 KIR65551:KIR65553 KSN65551:KSN65553 LCJ65551:LCJ65553 LMF65551:LMF65553 LWB65551:LWB65553 MFX65551:MFX65553 MPT65551:MPT65553 MZP65551:MZP65553 NJL65551:NJL65553 NTH65551:NTH65553 ODD65551:ODD65553 OMZ65551:OMZ65553 OWV65551:OWV65553 PGR65551:PGR65553 PQN65551:PQN65553 QAJ65551:QAJ65553 QKF65551:QKF65553 QUB65551:QUB65553 RDX65551:RDX65553 RNT65551:RNT65553 RXP65551:RXP65553 SHL65551:SHL65553 SRH65551:SRH65553 TBD65551:TBD65553 TKZ65551:TKZ65553 TUV65551:TUV65553 UER65551:UER65553 UON65551:UON65553 UYJ65551:UYJ65553 VIF65551:VIF65553 VSB65551:VSB65553 WBX65551:WBX65553 WLT65551:WLT65553 WVP65551:WVP65553 H131087:H131089 JD131087:JD131089 SZ131087:SZ131089 ACV131087:ACV131089 AMR131087:AMR131089 AWN131087:AWN131089 BGJ131087:BGJ131089 BQF131087:BQF131089 CAB131087:CAB131089 CJX131087:CJX131089 CTT131087:CTT131089 DDP131087:DDP131089 DNL131087:DNL131089 DXH131087:DXH131089 EHD131087:EHD131089 EQZ131087:EQZ131089 FAV131087:FAV131089 FKR131087:FKR131089 FUN131087:FUN131089 GEJ131087:GEJ131089 GOF131087:GOF131089 GYB131087:GYB131089 HHX131087:HHX131089 HRT131087:HRT131089 IBP131087:IBP131089 ILL131087:ILL131089 IVH131087:IVH131089 JFD131087:JFD131089 JOZ131087:JOZ131089 JYV131087:JYV131089 KIR131087:KIR131089 KSN131087:KSN131089 LCJ131087:LCJ131089 LMF131087:LMF131089 LWB131087:LWB131089 MFX131087:MFX131089 MPT131087:MPT131089 MZP131087:MZP131089 NJL131087:NJL131089 NTH131087:NTH131089 ODD131087:ODD131089 OMZ131087:OMZ131089 OWV131087:OWV131089 PGR131087:PGR131089 PQN131087:PQN131089 QAJ131087:QAJ131089 QKF131087:QKF131089 QUB131087:QUB131089 RDX131087:RDX131089 RNT131087:RNT131089 RXP131087:RXP131089 SHL131087:SHL131089 SRH131087:SRH131089 TBD131087:TBD131089 TKZ131087:TKZ131089 TUV131087:TUV131089 UER131087:UER131089 UON131087:UON131089 UYJ131087:UYJ131089 VIF131087:VIF131089 VSB131087:VSB131089 WBX131087:WBX131089 WLT131087:WLT131089 WVP131087:WVP131089 H196623:H196625 JD196623:JD196625 SZ196623:SZ196625 ACV196623:ACV196625 AMR196623:AMR196625 AWN196623:AWN196625 BGJ196623:BGJ196625 BQF196623:BQF196625 CAB196623:CAB196625 CJX196623:CJX196625 CTT196623:CTT196625 DDP196623:DDP196625 DNL196623:DNL196625 DXH196623:DXH196625 EHD196623:EHD196625 EQZ196623:EQZ196625 FAV196623:FAV196625 FKR196623:FKR196625 FUN196623:FUN196625 GEJ196623:GEJ196625 GOF196623:GOF196625 GYB196623:GYB196625 HHX196623:HHX196625 HRT196623:HRT196625 IBP196623:IBP196625 ILL196623:ILL196625 IVH196623:IVH196625 JFD196623:JFD196625 JOZ196623:JOZ196625 JYV196623:JYV196625 KIR196623:KIR196625 KSN196623:KSN196625 LCJ196623:LCJ196625 LMF196623:LMF196625 LWB196623:LWB196625 MFX196623:MFX196625 MPT196623:MPT196625 MZP196623:MZP196625 NJL196623:NJL196625 NTH196623:NTH196625 ODD196623:ODD196625 OMZ196623:OMZ196625 OWV196623:OWV196625 PGR196623:PGR196625 PQN196623:PQN196625 QAJ196623:QAJ196625 QKF196623:QKF196625 QUB196623:QUB196625 RDX196623:RDX196625 RNT196623:RNT196625 RXP196623:RXP196625 SHL196623:SHL196625 SRH196623:SRH196625 TBD196623:TBD196625 TKZ196623:TKZ196625 TUV196623:TUV196625 UER196623:UER196625 UON196623:UON196625 UYJ196623:UYJ196625 VIF196623:VIF196625 VSB196623:VSB196625 WBX196623:WBX196625 WLT196623:WLT196625 WVP196623:WVP196625 H262159:H262161 JD262159:JD262161 SZ262159:SZ262161 ACV262159:ACV262161 AMR262159:AMR262161 AWN262159:AWN262161 BGJ262159:BGJ262161 BQF262159:BQF262161 CAB262159:CAB262161 CJX262159:CJX262161 CTT262159:CTT262161 DDP262159:DDP262161 DNL262159:DNL262161 DXH262159:DXH262161 EHD262159:EHD262161 EQZ262159:EQZ262161 FAV262159:FAV262161 FKR262159:FKR262161 FUN262159:FUN262161 GEJ262159:GEJ262161 GOF262159:GOF262161 GYB262159:GYB262161 HHX262159:HHX262161 HRT262159:HRT262161 IBP262159:IBP262161 ILL262159:ILL262161 IVH262159:IVH262161 JFD262159:JFD262161 JOZ262159:JOZ262161 JYV262159:JYV262161 KIR262159:KIR262161 KSN262159:KSN262161 LCJ262159:LCJ262161 LMF262159:LMF262161 LWB262159:LWB262161 MFX262159:MFX262161 MPT262159:MPT262161 MZP262159:MZP262161 NJL262159:NJL262161 NTH262159:NTH262161 ODD262159:ODD262161 OMZ262159:OMZ262161 OWV262159:OWV262161 PGR262159:PGR262161 PQN262159:PQN262161 QAJ262159:QAJ262161 QKF262159:QKF262161 QUB262159:QUB262161 RDX262159:RDX262161 RNT262159:RNT262161 RXP262159:RXP262161 SHL262159:SHL262161 SRH262159:SRH262161 TBD262159:TBD262161 TKZ262159:TKZ262161 TUV262159:TUV262161 UER262159:UER262161 UON262159:UON262161 UYJ262159:UYJ262161 VIF262159:VIF262161 VSB262159:VSB262161 WBX262159:WBX262161 WLT262159:WLT262161 WVP262159:WVP262161 H327695:H327697 JD327695:JD327697 SZ327695:SZ327697 ACV327695:ACV327697 AMR327695:AMR327697 AWN327695:AWN327697 BGJ327695:BGJ327697 BQF327695:BQF327697 CAB327695:CAB327697 CJX327695:CJX327697 CTT327695:CTT327697 DDP327695:DDP327697 DNL327695:DNL327697 DXH327695:DXH327697 EHD327695:EHD327697 EQZ327695:EQZ327697 FAV327695:FAV327697 FKR327695:FKR327697 FUN327695:FUN327697 GEJ327695:GEJ327697 GOF327695:GOF327697 GYB327695:GYB327697 HHX327695:HHX327697 HRT327695:HRT327697 IBP327695:IBP327697 ILL327695:ILL327697 IVH327695:IVH327697 JFD327695:JFD327697 JOZ327695:JOZ327697 JYV327695:JYV327697 KIR327695:KIR327697 KSN327695:KSN327697 LCJ327695:LCJ327697 LMF327695:LMF327697 LWB327695:LWB327697 MFX327695:MFX327697 MPT327695:MPT327697 MZP327695:MZP327697 NJL327695:NJL327697 NTH327695:NTH327697 ODD327695:ODD327697 OMZ327695:OMZ327697 OWV327695:OWV327697 PGR327695:PGR327697 PQN327695:PQN327697 QAJ327695:QAJ327697 QKF327695:QKF327697 QUB327695:QUB327697 RDX327695:RDX327697 RNT327695:RNT327697 RXP327695:RXP327697 SHL327695:SHL327697 SRH327695:SRH327697 TBD327695:TBD327697 TKZ327695:TKZ327697 TUV327695:TUV327697 UER327695:UER327697 UON327695:UON327697 UYJ327695:UYJ327697 VIF327695:VIF327697 VSB327695:VSB327697 WBX327695:WBX327697 WLT327695:WLT327697 WVP327695:WVP327697 H393231:H393233 JD393231:JD393233 SZ393231:SZ393233 ACV393231:ACV393233 AMR393231:AMR393233 AWN393231:AWN393233 BGJ393231:BGJ393233 BQF393231:BQF393233 CAB393231:CAB393233 CJX393231:CJX393233 CTT393231:CTT393233 DDP393231:DDP393233 DNL393231:DNL393233 DXH393231:DXH393233 EHD393231:EHD393233 EQZ393231:EQZ393233 FAV393231:FAV393233 FKR393231:FKR393233 FUN393231:FUN393233 GEJ393231:GEJ393233 GOF393231:GOF393233 GYB393231:GYB393233 HHX393231:HHX393233 HRT393231:HRT393233 IBP393231:IBP393233 ILL393231:ILL393233 IVH393231:IVH393233 JFD393231:JFD393233 JOZ393231:JOZ393233 JYV393231:JYV393233 KIR393231:KIR393233 KSN393231:KSN393233 LCJ393231:LCJ393233 LMF393231:LMF393233 LWB393231:LWB393233 MFX393231:MFX393233 MPT393231:MPT393233 MZP393231:MZP393233 NJL393231:NJL393233 NTH393231:NTH393233 ODD393231:ODD393233 OMZ393231:OMZ393233 OWV393231:OWV393233 PGR393231:PGR393233 PQN393231:PQN393233 QAJ393231:QAJ393233 QKF393231:QKF393233 QUB393231:QUB393233 RDX393231:RDX393233 RNT393231:RNT393233 RXP393231:RXP393233 SHL393231:SHL393233 SRH393231:SRH393233 TBD393231:TBD393233 TKZ393231:TKZ393233 TUV393231:TUV393233 UER393231:UER393233 UON393231:UON393233 UYJ393231:UYJ393233 VIF393231:VIF393233 VSB393231:VSB393233 WBX393231:WBX393233 WLT393231:WLT393233 WVP393231:WVP393233 H458767:H458769 JD458767:JD458769 SZ458767:SZ458769 ACV458767:ACV458769 AMR458767:AMR458769 AWN458767:AWN458769 BGJ458767:BGJ458769 BQF458767:BQF458769 CAB458767:CAB458769 CJX458767:CJX458769 CTT458767:CTT458769 DDP458767:DDP458769 DNL458767:DNL458769 DXH458767:DXH458769 EHD458767:EHD458769 EQZ458767:EQZ458769 FAV458767:FAV458769 FKR458767:FKR458769 FUN458767:FUN458769 GEJ458767:GEJ458769 GOF458767:GOF458769 GYB458767:GYB458769 HHX458767:HHX458769 HRT458767:HRT458769 IBP458767:IBP458769 ILL458767:ILL458769 IVH458767:IVH458769 JFD458767:JFD458769 JOZ458767:JOZ458769 JYV458767:JYV458769 KIR458767:KIR458769 KSN458767:KSN458769 LCJ458767:LCJ458769 LMF458767:LMF458769 LWB458767:LWB458769 MFX458767:MFX458769 MPT458767:MPT458769 MZP458767:MZP458769 NJL458767:NJL458769 NTH458767:NTH458769 ODD458767:ODD458769 OMZ458767:OMZ458769 OWV458767:OWV458769 PGR458767:PGR458769 PQN458767:PQN458769 QAJ458767:QAJ458769 QKF458767:QKF458769 QUB458767:QUB458769 RDX458767:RDX458769 RNT458767:RNT458769 RXP458767:RXP458769 SHL458767:SHL458769 SRH458767:SRH458769 TBD458767:TBD458769 TKZ458767:TKZ458769 TUV458767:TUV458769 UER458767:UER458769 UON458767:UON458769 UYJ458767:UYJ458769 VIF458767:VIF458769 VSB458767:VSB458769 WBX458767:WBX458769 WLT458767:WLT458769 WVP458767:WVP458769 H524303:H524305 JD524303:JD524305 SZ524303:SZ524305 ACV524303:ACV524305 AMR524303:AMR524305 AWN524303:AWN524305 BGJ524303:BGJ524305 BQF524303:BQF524305 CAB524303:CAB524305 CJX524303:CJX524305 CTT524303:CTT524305 DDP524303:DDP524305 DNL524303:DNL524305 DXH524303:DXH524305 EHD524303:EHD524305 EQZ524303:EQZ524305 FAV524303:FAV524305 FKR524303:FKR524305 FUN524303:FUN524305 GEJ524303:GEJ524305 GOF524303:GOF524305 GYB524303:GYB524305 HHX524303:HHX524305 HRT524303:HRT524305 IBP524303:IBP524305 ILL524303:ILL524305 IVH524303:IVH524305 JFD524303:JFD524305 JOZ524303:JOZ524305 JYV524303:JYV524305 KIR524303:KIR524305 KSN524303:KSN524305 LCJ524303:LCJ524305 LMF524303:LMF524305 LWB524303:LWB524305 MFX524303:MFX524305 MPT524303:MPT524305 MZP524303:MZP524305 NJL524303:NJL524305 NTH524303:NTH524305 ODD524303:ODD524305 OMZ524303:OMZ524305 OWV524303:OWV524305 PGR524303:PGR524305 PQN524303:PQN524305 QAJ524303:QAJ524305 QKF524303:QKF524305 QUB524303:QUB524305 RDX524303:RDX524305 RNT524303:RNT524305 RXP524303:RXP524305 SHL524303:SHL524305 SRH524303:SRH524305 TBD524303:TBD524305 TKZ524303:TKZ524305 TUV524303:TUV524305 UER524303:UER524305 UON524303:UON524305 UYJ524303:UYJ524305 VIF524303:VIF524305 VSB524303:VSB524305 WBX524303:WBX524305 WLT524303:WLT524305 WVP524303:WVP524305 H589839:H589841 JD589839:JD589841 SZ589839:SZ589841 ACV589839:ACV589841 AMR589839:AMR589841 AWN589839:AWN589841 BGJ589839:BGJ589841 BQF589839:BQF589841 CAB589839:CAB589841 CJX589839:CJX589841 CTT589839:CTT589841 DDP589839:DDP589841 DNL589839:DNL589841 DXH589839:DXH589841 EHD589839:EHD589841 EQZ589839:EQZ589841 FAV589839:FAV589841 FKR589839:FKR589841 FUN589839:FUN589841 GEJ589839:GEJ589841 GOF589839:GOF589841 GYB589839:GYB589841 HHX589839:HHX589841 HRT589839:HRT589841 IBP589839:IBP589841 ILL589839:ILL589841 IVH589839:IVH589841 JFD589839:JFD589841 JOZ589839:JOZ589841 JYV589839:JYV589841 KIR589839:KIR589841 KSN589839:KSN589841 LCJ589839:LCJ589841 LMF589839:LMF589841 LWB589839:LWB589841 MFX589839:MFX589841 MPT589839:MPT589841 MZP589839:MZP589841 NJL589839:NJL589841 NTH589839:NTH589841 ODD589839:ODD589841 OMZ589839:OMZ589841 OWV589839:OWV589841 PGR589839:PGR589841 PQN589839:PQN589841 QAJ589839:QAJ589841 QKF589839:QKF589841 QUB589839:QUB589841 RDX589839:RDX589841 RNT589839:RNT589841 RXP589839:RXP589841 SHL589839:SHL589841 SRH589839:SRH589841 TBD589839:TBD589841 TKZ589839:TKZ589841 TUV589839:TUV589841 UER589839:UER589841 UON589839:UON589841 UYJ589839:UYJ589841 VIF589839:VIF589841 VSB589839:VSB589841 WBX589839:WBX589841 WLT589839:WLT589841 WVP589839:WVP589841 H655375:H655377 JD655375:JD655377 SZ655375:SZ655377 ACV655375:ACV655377 AMR655375:AMR655377 AWN655375:AWN655377 BGJ655375:BGJ655377 BQF655375:BQF655377 CAB655375:CAB655377 CJX655375:CJX655377 CTT655375:CTT655377 DDP655375:DDP655377 DNL655375:DNL655377 DXH655375:DXH655377 EHD655375:EHD655377 EQZ655375:EQZ655377 FAV655375:FAV655377 FKR655375:FKR655377 FUN655375:FUN655377 GEJ655375:GEJ655377 GOF655375:GOF655377 GYB655375:GYB655377 HHX655375:HHX655377 HRT655375:HRT655377 IBP655375:IBP655377 ILL655375:ILL655377 IVH655375:IVH655377 JFD655375:JFD655377 JOZ655375:JOZ655377 JYV655375:JYV655377 KIR655375:KIR655377 KSN655375:KSN655377 LCJ655375:LCJ655377 LMF655375:LMF655377 LWB655375:LWB655377 MFX655375:MFX655377 MPT655375:MPT655377 MZP655375:MZP655377 NJL655375:NJL655377 NTH655375:NTH655377 ODD655375:ODD655377 OMZ655375:OMZ655377 OWV655375:OWV655377 PGR655375:PGR655377 PQN655375:PQN655377 QAJ655375:QAJ655377 QKF655375:QKF655377 QUB655375:QUB655377 RDX655375:RDX655377 RNT655375:RNT655377 RXP655375:RXP655377 SHL655375:SHL655377 SRH655375:SRH655377 TBD655375:TBD655377 TKZ655375:TKZ655377 TUV655375:TUV655377 UER655375:UER655377 UON655375:UON655377 UYJ655375:UYJ655377 VIF655375:VIF655377 VSB655375:VSB655377 WBX655375:WBX655377 WLT655375:WLT655377 WVP655375:WVP655377 H720911:H720913 JD720911:JD720913 SZ720911:SZ720913 ACV720911:ACV720913 AMR720911:AMR720913 AWN720911:AWN720913 BGJ720911:BGJ720913 BQF720911:BQF720913 CAB720911:CAB720913 CJX720911:CJX720913 CTT720911:CTT720913 DDP720911:DDP720913 DNL720911:DNL720913 DXH720911:DXH720913 EHD720911:EHD720913 EQZ720911:EQZ720913 FAV720911:FAV720913 FKR720911:FKR720913 FUN720911:FUN720913 GEJ720911:GEJ720913 GOF720911:GOF720913 GYB720911:GYB720913 HHX720911:HHX720913 HRT720911:HRT720913 IBP720911:IBP720913 ILL720911:ILL720913 IVH720911:IVH720913 JFD720911:JFD720913 JOZ720911:JOZ720913 JYV720911:JYV720913 KIR720911:KIR720913 KSN720911:KSN720913 LCJ720911:LCJ720913 LMF720911:LMF720913 LWB720911:LWB720913 MFX720911:MFX720913 MPT720911:MPT720913 MZP720911:MZP720913 NJL720911:NJL720913 NTH720911:NTH720913 ODD720911:ODD720913 OMZ720911:OMZ720913 OWV720911:OWV720913 PGR720911:PGR720913 PQN720911:PQN720913 QAJ720911:QAJ720913 QKF720911:QKF720913 QUB720911:QUB720913 RDX720911:RDX720913 RNT720911:RNT720913 RXP720911:RXP720913 SHL720911:SHL720913 SRH720911:SRH720913 TBD720911:TBD720913 TKZ720911:TKZ720913 TUV720911:TUV720913 UER720911:UER720913 UON720911:UON720913 UYJ720911:UYJ720913 VIF720911:VIF720913 VSB720911:VSB720913 WBX720911:WBX720913 WLT720911:WLT720913 WVP720911:WVP720913 H786447:H786449 JD786447:JD786449 SZ786447:SZ786449 ACV786447:ACV786449 AMR786447:AMR786449 AWN786447:AWN786449 BGJ786447:BGJ786449 BQF786447:BQF786449 CAB786447:CAB786449 CJX786447:CJX786449 CTT786447:CTT786449 DDP786447:DDP786449 DNL786447:DNL786449 DXH786447:DXH786449 EHD786447:EHD786449 EQZ786447:EQZ786449 FAV786447:FAV786449 FKR786447:FKR786449 FUN786447:FUN786449 GEJ786447:GEJ786449 GOF786447:GOF786449 GYB786447:GYB786449 HHX786447:HHX786449 HRT786447:HRT786449 IBP786447:IBP786449 ILL786447:ILL786449 IVH786447:IVH786449 JFD786447:JFD786449 JOZ786447:JOZ786449 JYV786447:JYV786449 KIR786447:KIR786449 KSN786447:KSN786449 LCJ786447:LCJ786449 LMF786447:LMF786449 LWB786447:LWB786449 MFX786447:MFX786449 MPT786447:MPT786449 MZP786447:MZP786449 NJL786447:NJL786449 NTH786447:NTH786449 ODD786447:ODD786449 OMZ786447:OMZ786449 OWV786447:OWV786449 PGR786447:PGR786449 PQN786447:PQN786449 QAJ786447:QAJ786449 QKF786447:QKF786449 QUB786447:QUB786449 RDX786447:RDX786449 RNT786447:RNT786449 RXP786447:RXP786449 SHL786447:SHL786449 SRH786447:SRH786449 TBD786447:TBD786449 TKZ786447:TKZ786449 TUV786447:TUV786449 UER786447:UER786449 UON786447:UON786449 UYJ786447:UYJ786449 VIF786447:VIF786449 VSB786447:VSB786449 WBX786447:WBX786449 WLT786447:WLT786449 WVP786447:WVP786449 H851983:H851985 JD851983:JD851985 SZ851983:SZ851985 ACV851983:ACV851985 AMR851983:AMR851985 AWN851983:AWN851985 BGJ851983:BGJ851985 BQF851983:BQF851985 CAB851983:CAB851985 CJX851983:CJX851985 CTT851983:CTT851985 DDP851983:DDP851985 DNL851983:DNL851985 DXH851983:DXH851985 EHD851983:EHD851985 EQZ851983:EQZ851985 FAV851983:FAV851985 FKR851983:FKR851985 FUN851983:FUN851985 GEJ851983:GEJ851985 GOF851983:GOF851985 GYB851983:GYB851985 HHX851983:HHX851985 HRT851983:HRT851985 IBP851983:IBP851985 ILL851983:ILL851985 IVH851983:IVH851985 JFD851983:JFD851985 JOZ851983:JOZ851985 JYV851983:JYV851985 KIR851983:KIR851985 KSN851983:KSN851985 LCJ851983:LCJ851985 LMF851983:LMF851985 LWB851983:LWB851985 MFX851983:MFX851985 MPT851983:MPT851985 MZP851983:MZP851985 NJL851983:NJL851985 NTH851983:NTH851985 ODD851983:ODD851985 OMZ851983:OMZ851985 OWV851983:OWV851985 PGR851983:PGR851985 PQN851983:PQN851985 QAJ851983:QAJ851985 QKF851983:QKF851985 QUB851983:QUB851985 RDX851983:RDX851985 RNT851983:RNT851985 RXP851983:RXP851985 SHL851983:SHL851985 SRH851983:SRH851985 TBD851983:TBD851985 TKZ851983:TKZ851985 TUV851983:TUV851985 UER851983:UER851985 UON851983:UON851985 UYJ851983:UYJ851985 VIF851983:VIF851985 VSB851983:VSB851985 WBX851983:WBX851985 WLT851983:WLT851985 WVP851983:WVP851985 H917519:H917521 JD917519:JD917521 SZ917519:SZ917521 ACV917519:ACV917521 AMR917519:AMR917521 AWN917519:AWN917521 BGJ917519:BGJ917521 BQF917519:BQF917521 CAB917519:CAB917521 CJX917519:CJX917521 CTT917519:CTT917521 DDP917519:DDP917521 DNL917519:DNL917521 DXH917519:DXH917521 EHD917519:EHD917521 EQZ917519:EQZ917521 FAV917519:FAV917521 FKR917519:FKR917521 FUN917519:FUN917521 GEJ917519:GEJ917521 GOF917519:GOF917521 GYB917519:GYB917521 HHX917519:HHX917521 HRT917519:HRT917521 IBP917519:IBP917521 ILL917519:ILL917521 IVH917519:IVH917521 JFD917519:JFD917521 JOZ917519:JOZ917521 JYV917519:JYV917521 KIR917519:KIR917521 KSN917519:KSN917521 LCJ917519:LCJ917521 LMF917519:LMF917521 LWB917519:LWB917521 MFX917519:MFX917521 MPT917519:MPT917521 MZP917519:MZP917521 NJL917519:NJL917521 NTH917519:NTH917521 ODD917519:ODD917521 OMZ917519:OMZ917521 OWV917519:OWV917521 PGR917519:PGR917521 PQN917519:PQN917521 QAJ917519:QAJ917521 QKF917519:QKF917521 QUB917519:QUB917521 RDX917519:RDX917521 RNT917519:RNT917521 RXP917519:RXP917521 SHL917519:SHL917521 SRH917519:SRH917521 TBD917519:TBD917521 TKZ917519:TKZ917521 TUV917519:TUV917521 UER917519:UER917521 UON917519:UON917521 UYJ917519:UYJ917521 VIF917519:VIF917521 VSB917519:VSB917521 WBX917519:WBX917521 WLT917519:WLT917521 WVP917519:WVP917521 H983055:H983057 JD983055:JD983057 SZ983055:SZ983057 ACV983055:ACV983057 AMR983055:AMR983057 AWN983055:AWN983057 BGJ983055:BGJ983057 BQF983055:BQF983057 CAB983055:CAB983057 CJX983055:CJX983057 CTT983055:CTT983057 DDP983055:DDP983057 DNL983055:DNL983057 DXH983055:DXH983057 EHD983055:EHD983057 EQZ983055:EQZ983057 FAV983055:FAV983057 FKR983055:FKR983057 FUN983055:FUN983057 GEJ983055:GEJ983057 GOF983055:GOF983057 GYB983055:GYB983057 HHX983055:HHX983057 HRT983055:HRT983057 IBP983055:IBP983057 ILL983055:ILL983057 IVH983055:IVH983057 JFD983055:JFD983057 JOZ983055:JOZ983057 JYV983055:JYV983057 KIR983055:KIR983057 KSN983055:KSN983057 LCJ983055:LCJ983057 LMF983055:LMF983057 LWB983055:LWB983057 MFX983055:MFX983057 MPT983055:MPT983057 MZP983055:MZP983057 NJL983055:NJL983057 NTH983055:NTH983057 ODD983055:ODD983057 OMZ983055:OMZ983057 OWV983055:OWV983057 PGR983055:PGR983057 PQN983055:PQN983057 QAJ983055:QAJ983057 QKF983055:QKF983057 QUB983055:QUB983057 RDX983055:RDX983057 RNT983055:RNT983057 RXP983055:RXP983057 SHL983055:SHL983057 SRH983055:SRH983057 TBD983055:TBD983057 TKZ983055:TKZ983057 TUV983055:TUV983057 UER983055:UER983057 UON983055:UON983057 UYJ983055:UYJ983057 VIF983055:VIF983057 VSB983055:VSB983057 WBX983055:WBX983057 WLT983055:WLT983057 WVP983055:WVP983057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49 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H131085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H196621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H262157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H327693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H393229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H458765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H524301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H589837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H655373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H720909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H786445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H851981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H917517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H983053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ormula1>900</formula1>
    </dataValidation>
  </dataValidations>
  <pageMargins left="0.75" right="0.75" top="1" bottom="1" header="0.5" footer="0.5"/>
  <pageSetup paperSize="9" orientation="portrait"/>
  <headerFooter>
    <oddHeader>&amp;L&amp;C&amp;R</oddHeader>
    <oddFooter>&amp;L&amp;C&amp;R</oddFooter>
    <evenHeader>&amp;L&amp;C&amp;R</evenHeader>
    <evenFooter>&amp;L&amp;C&amp;R</evenFooter>
  </headerFooter>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Внимание" error="Возможен ввод только символа '('!">
          <x14:formula1>
            <xm:f>"("</xm:f>
          </x14:formula1>
          <xm:sqref>U8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WVT983044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O65549 JK65549 TG65549 ADC65549 AMY65549 AWU65549 BGQ65549 BQM65549 CAI65549 CKE65549 CUA65549 DDW65549 DNS65549 DXO65549 EHK65549 ERG65549 FBC65549 FKY65549 FUU65549 GEQ65549 GOM65549 GYI65549 HIE65549 HSA65549 IBW65549 ILS65549 IVO65549 JFK65549 JPG65549 JZC65549 KIY65549 KSU65549 LCQ65549 LMM65549 LWI65549 MGE65549 MQA65549 MZW65549 NJS65549 NTO65549 ODK65549 ONG65549 OXC65549 PGY65549 PQU65549 QAQ65549 QKM65549 QUI65549 REE65549 ROA65549 RXW65549 SHS65549 SRO65549 TBK65549 TLG65549 TVC65549 UEY65549 UOU65549 UYQ65549 VIM65549 VSI65549 WCE65549 WMA65549 WVW65549 O131085 JK131085 TG131085 ADC131085 AMY131085 AWU131085 BGQ131085 BQM131085 CAI131085 CKE131085 CUA131085 DDW131085 DNS131085 DXO131085 EHK131085 ERG131085 FBC131085 FKY131085 FUU131085 GEQ131085 GOM131085 GYI131085 HIE131085 HSA131085 IBW131085 ILS131085 IVO131085 JFK131085 JPG131085 JZC131085 KIY131085 KSU131085 LCQ131085 LMM131085 LWI131085 MGE131085 MQA131085 MZW131085 NJS131085 NTO131085 ODK131085 ONG131085 OXC131085 PGY131085 PQU131085 QAQ131085 QKM131085 QUI131085 REE131085 ROA131085 RXW131085 SHS131085 SRO131085 TBK131085 TLG131085 TVC131085 UEY131085 UOU131085 UYQ131085 VIM131085 VSI131085 WCE131085 WMA131085 WVW131085 O196621 JK196621 TG196621 ADC196621 AMY196621 AWU196621 BGQ196621 BQM196621 CAI196621 CKE196621 CUA196621 DDW196621 DNS196621 DXO196621 EHK196621 ERG196621 FBC196621 FKY196621 FUU196621 GEQ196621 GOM196621 GYI196621 HIE196621 HSA196621 IBW196621 ILS196621 IVO196621 JFK196621 JPG196621 JZC196621 KIY196621 KSU196621 LCQ196621 LMM196621 LWI196621 MGE196621 MQA196621 MZW196621 NJS196621 NTO196621 ODK196621 ONG196621 OXC196621 PGY196621 PQU196621 QAQ196621 QKM196621 QUI196621 REE196621 ROA196621 RXW196621 SHS196621 SRO196621 TBK196621 TLG196621 TVC196621 UEY196621 UOU196621 UYQ196621 VIM196621 VSI196621 WCE196621 WMA196621 WVW196621 O262157 JK262157 TG262157 ADC262157 AMY262157 AWU262157 BGQ262157 BQM262157 CAI262157 CKE262157 CUA262157 DDW262157 DNS262157 DXO262157 EHK262157 ERG262157 FBC262157 FKY262157 FUU262157 GEQ262157 GOM262157 GYI262157 HIE262157 HSA262157 IBW262157 ILS262157 IVO262157 JFK262157 JPG262157 JZC262157 KIY262157 KSU262157 LCQ262157 LMM262157 LWI262157 MGE262157 MQA262157 MZW262157 NJS262157 NTO262157 ODK262157 ONG262157 OXC262157 PGY262157 PQU262157 QAQ262157 QKM262157 QUI262157 REE262157 ROA262157 RXW262157 SHS262157 SRO262157 TBK262157 TLG262157 TVC262157 UEY262157 UOU262157 UYQ262157 VIM262157 VSI262157 WCE262157 WMA262157 WVW262157 O327693 JK327693 TG327693 ADC327693 AMY327693 AWU327693 BGQ327693 BQM327693 CAI327693 CKE327693 CUA327693 DDW327693 DNS327693 DXO327693 EHK327693 ERG327693 FBC327693 FKY327693 FUU327693 GEQ327693 GOM327693 GYI327693 HIE327693 HSA327693 IBW327693 ILS327693 IVO327693 JFK327693 JPG327693 JZC327693 KIY327693 KSU327693 LCQ327693 LMM327693 LWI327693 MGE327693 MQA327693 MZW327693 NJS327693 NTO327693 ODK327693 ONG327693 OXC327693 PGY327693 PQU327693 QAQ327693 QKM327693 QUI327693 REE327693 ROA327693 RXW327693 SHS327693 SRO327693 TBK327693 TLG327693 TVC327693 UEY327693 UOU327693 UYQ327693 VIM327693 VSI327693 WCE327693 WMA327693 WVW327693 O393229 JK393229 TG393229 ADC393229 AMY393229 AWU393229 BGQ393229 BQM393229 CAI393229 CKE393229 CUA393229 DDW393229 DNS393229 DXO393229 EHK393229 ERG393229 FBC393229 FKY393229 FUU393229 GEQ393229 GOM393229 GYI393229 HIE393229 HSA393229 IBW393229 ILS393229 IVO393229 JFK393229 JPG393229 JZC393229 KIY393229 KSU393229 LCQ393229 LMM393229 LWI393229 MGE393229 MQA393229 MZW393229 NJS393229 NTO393229 ODK393229 ONG393229 OXC393229 PGY393229 PQU393229 QAQ393229 QKM393229 QUI393229 REE393229 ROA393229 RXW393229 SHS393229 SRO393229 TBK393229 TLG393229 TVC393229 UEY393229 UOU393229 UYQ393229 VIM393229 VSI393229 WCE393229 WMA393229 WVW393229 O458765 JK458765 TG458765 ADC458765 AMY458765 AWU458765 BGQ458765 BQM458765 CAI458765 CKE458765 CUA458765 DDW458765 DNS458765 DXO458765 EHK458765 ERG458765 FBC458765 FKY458765 FUU458765 GEQ458765 GOM458765 GYI458765 HIE458765 HSA458765 IBW458765 ILS458765 IVO458765 JFK458765 JPG458765 JZC458765 KIY458765 KSU458765 LCQ458765 LMM458765 LWI458765 MGE458765 MQA458765 MZW458765 NJS458765 NTO458765 ODK458765 ONG458765 OXC458765 PGY458765 PQU458765 QAQ458765 QKM458765 QUI458765 REE458765 ROA458765 RXW458765 SHS458765 SRO458765 TBK458765 TLG458765 TVC458765 UEY458765 UOU458765 UYQ458765 VIM458765 VSI458765 WCE458765 WMA458765 WVW458765 O524301 JK524301 TG524301 ADC524301 AMY524301 AWU524301 BGQ524301 BQM524301 CAI524301 CKE524301 CUA524301 DDW524301 DNS524301 DXO524301 EHK524301 ERG524301 FBC524301 FKY524301 FUU524301 GEQ524301 GOM524301 GYI524301 HIE524301 HSA524301 IBW524301 ILS524301 IVO524301 JFK524301 JPG524301 JZC524301 KIY524301 KSU524301 LCQ524301 LMM524301 LWI524301 MGE524301 MQA524301 MZW524301 NJS524301 NTO524301 ODK524301 ONG524301 OXC524301 PGY524301 PQU524301 QAQ524301 QKM524301 QUI524301 REE524301 ROA524301 RXW524301 SHS524301 SRO524301 TBK524301 TLG524301 TVC524301 UEY524301 UOU524301 UYQ524301 VIM524301 VSI524301 WCE524301 WMA524301 WVW524301 O589837 JK589837 TG589837 ADC589837 AMY589837 AWU589837 BGQ589837 BQM589837 CAI589837 CKE589837 CUA589837 DDW589837 DNS589837 DXO589837 EHK589837 ERG589837 FBC589837 FKY589837 FUU589837 GEQ589837 GOM589837 GYI589837 HIE589837 HSA589837 IBW589837 ILS589837 IVO589837 JFK589837 JPG589837 JZC589837 KIY589837 KSU589837 LCQ589837 LMM589837 LWI589837 MGE589837 MQA589837 MZW589837 NJS589837 NTO589837 ODK589837 ONG589837 OXC589837 PGY589837 PQU589837 QAQ589837 QKM589837 QUI589837 REE589837 ROA589837 RXW589837 SHS589837 SRO589837 TBK589837 TLG589837 TVC589837 UEY589837 UOU589837 UYQ589837 VIM589837 VSI589837 WCE589837 WMA589837 WVW589837 O655373 JK655373 TG655373 ADC655373 AMY655373 AWU655373 BGQ655373 BQM655373 CAI655373 CKE655373 CUA655373 DDW655373 DNS655373 DXO655373 EHK655373 ERG655373 FBC655373 FKY655373 FUU655373 GEQ655373 GOM655373 GYI655373 HIE655373 HSA655373 IBW655373 ILS655373 IVO655373 JFK655373 JPG655373 JZC655373 KIY655373 KSU655373 LCQ655373 LMM655373 LWI655373 MGE655373 MQA655373 MZW655373 NJS655373 NTO655373 ODK655373 ONG655373 OXC655373 PGY655373 PQU655373 QAQ655373 QKM655373 QUI655373 REE655373 ROA655373 RXW655373 SHS655373 SRO655373 TBK655373 TLG655373 TVC655373 UEY655373 UOU655373 UYQ655373 VIM655373 VSI655373 WCE655373 WMA655373 WVW655373 O720909 JK720909 TG720909 ADC720909 AMY720909 AWU720909 BGQ720909 BQM720909 CAI720909 CKE720909 CUA720909 DDW720909 DNS720909 DXO720909 EHK720909 ERG720909 FBC720909 FKY720909 FUU720909 GEQ720909 GOM720909 GYI720909 HIE720909 HSA720909 IBW720909 ILS720909 IVO720909 JFK720909 JPG720909 JZC720909 KIY720909 KSU720909 LCQ720909 LMM720909 LWI720909 MGE720909 MQA720909 MZW720909 NJS720909 NTO720909 ODK720909 ONG720909 OXC720909 PGY720909 PQU720909 QAQ720909 QKM720909 QUI720909 REE720909 ROA720909 RXW720909 SHS720909 SRO720909 TBK720909 TLG720909 TVC720909 UEY720909 UOU720909 UYQ720909 VIM720909 VSI720909 WCE720909 WMA720909 WVW720909 O786445 JK786445 TG786445 ADC786445 AMY786445 AWU786445 BGQ786445 BQM786445 CAI786445 CKE786445 CUA786445 DDW786445 DNS786445 DXO786445 EHK786445 ERG786445 FBC786445 FKY786445 FUU786445 GEQ786445 GOM786445 GYI786445 HIE786445 HSA786445 IBW786445 ILS786445 IVO786445 JFK786445 JPG786445 JZC786445 KIY786445 KSU786445 LCQ786445 LMM786445 LWI786445 MGE786445 MQA786445 MZW786445 NJS786445 NTO786445 ODK786445 ONG786445 OXC786445 PGY786445 PQU786445 QAQ786445 QKM786445 QUI786445 REE786445 ROA786445 RXW786445 SHS786445 SRO786445 TBK786445 TLG786445 TVC786445 UEY786445 UOU786445 UYQ786445 VIM786445 VSI786445 WCE786445 WMA786445 WVW786445 O851981 JK851981 TG851981 ADC851981 AMY851981 AWU851981 BGQ851981 BQM851981 CAI851981 CKE851981 CUA851981 DDW851981 DNS851981 DXO851981 EHK851981 ERG851981 FBC851981 FKY851981 FUU851981 GEQ851981 GOM851981 GYI851981 HIE851981 HSA851981 IBW851981 ILS851981 IVO851981 JFK851981 JPG851981 JZC851981 KIY851981 KSU851981 LCQ851981 LMM851981 LWI851981 MGE851981 MQA851981 MZW851981 NJS851981 NTO851981 ODK851981 ONG851981 OXC851981 PGY851981 PQU851981 QAQ851981 QKM851981 QUI851981 REE851981 ROA851981 RXW851981 SHS851981 SRO851981 TBK851981 TLG851981 TVC851981 UEY851981 UOU851981 UYQ851981 VIM851981 VSI851981 WCE851981 WMA851981 WVW851981 O917517 JK917517 TG917517 ADC917517 AMY917517 AWU917517 BGQ917517 BQM917517 CAI917517 CKE917517 CUA917517 DDW917517 DNS917517 DXO917517 EHK917517 ERG917517 FBC917517 FKY917517 FUU917517 GEQ917517 GOM917517 GYI917517 HIE917517 HSA917517 IBW917517 ILS917517 IVO917517 JFK917517 JPG917517 JZC917517 KIY917517 KSU917517 LCQ917517 LMM917517 LWI917517 MGE917517 MQA917517 MZW917517 NJS917517 NTO917517 ODK917517 ONG917517 OXC917517 PGY917517 PQU917517 QAQ917517 QKM917517 QUI917517 REE917517 ROA917517 RXW917517 SHS917517 SRO917517 TBK917517 TLG917517 TVC917517 UEY917517 UOU917517 UYQ917517 VIM917517 VSI917517 WCE917517 WMA917517 WVW917517 O983053 JK983053 TG983053 ADC983053 AMY983053 AWU983053 BGQ983053 BQM983053 CAI983053 CKE983053 CUA983053 DDW983053 DNS983053 DXO983053 EHK983053 ERG983053 FBC983053 FKY983053 FUU983053 GEQ983053 GOM983053 GYI983053 HIE983053 HSA983053 IBW983053 ILS983053 IVO983053 JFK983053 JPG983053 JZC983053 KIY983053 KSU983053 LCQ983053 LMM983053 LWI983053 MGE983053 MQA983053 MZW983053 NJS983053 NTO983053 ODK983053 ONG983053 OXC983053 PGY983053 PQU983053 QAQ983053 QKM983053 QUI983053 REE983053 ROA983053 RXW983053 SHS983053 SRO983053 TBK983053 TLG983053 TVC983053 UEY983053 UOU983053 UYQ983053 VIM983053 VSI983053 WCE983053 WMA983053 WVW983053 L15:L16 JH15:JH16 TD15:TD16 ACZ15:ACZ16 AMV15:AMV16 AWR15:AWR16 BGN15:BGN16 BQJ15:BQJ16 CAF15:CAF16 CKB15:CKB16 CTX15:CTX16 DDT15:DDT16 DNP15:DNP16 DXL15:DXL16 EHH15:EHH16 ERD15:ERD16 FAZ15:FAZ16 FKV15:FKV16 FUR15:FUR16 GEN15:GEN16 GOJ15:GOJ16 GYF15:GYF16 HIB15:HIB16 HRX15:HRX16 IBT15:IBT16 ILP15:ILP16 IVL15:IVL16 JFH15:JFH16 JPD15:JPD16 JYZ15:JYZ16 KIV15:KIV16 KSR15:KSR16 LCN15:LCN16 LMJ15:LMJ16 LWF15:LWF16 MGB15:MGB16 MPX15:MPX16 MZT15:MZT16 NJP15:NJP16 NTL15:NTL16 ODH15:ODH16 OND15:OND16 OWZ15:OWZ16 PGV15:PGV16 PQR15:PQR16 QAN15:QAN16 QKJ15:QKJ16 QUF15:QUF16 REB15:REB16 RNX15:RNX16 RXT15:RXT16 SHP15:SHP16 SRL15:SRL16 TBH15:TBH16 TLD15:TLD16 TUZ15:TUZ16 UEV15:UEV16 UOR15:UOR16 UYN15:UYN16 VIJ15:VIJ16 VSF15:VSF16 WCB15:WCB16 WLX15:WLX16 WVT15:WVT16 L65551:L65552 JH65551:JH65552 TD65551:TD65552 ACZ65551:ACZ65552 AMV65551:AMV65552 AWR65551:AWR65552 BGN65551:BGN65552 BQJ65551:BQJ65552 CAF65551:CAF65552 CKB65551:CKB65552 CTX65551:CTX65552 DDT65551:DDT65552 DNP65551:DNP65552 DXL65551:DXL65552 EHH65551:EHH65552 ERD65551:ERD65552 FAZ65551:FAZ65552 FKV65551:FKV65552 FUR65551:FUR65552 GEN65551:GEN65552 GOJ65551:GOJ65552 GYF65551:GYF65552 HIB65551:HIB65552 HRX65551:HRX65552 IBT65551:IBT65552 ILP65551:ILP65552 IVL65551:IVL65552 JFH65551:JFH65552 JPD65551:JPD65552 JYZ65551:JYZ65552 KIV65551:KIV65552 KSR65551:KSR65552 LCN65551:LCN65552 LMJ65551:LMJ65552 LWF65551:LWF65552 MGB65551:MGB65552 MPX65551:MPX65552 MZT65551:MZT65552 NJP65551:NJP65552 NTL65551:NTL65552 ODH65551:ODH65552 OND65551:OND65552 OWZ65551:OWZ65552 PGV65551:PGV65552 PQR65551:PQR65552 QAN65551:QAN65552 QKJ65551:QKJ65552 QUF65551:QUF65552 REB65551:REB65552 RNX65551:RNX65552 RXT65551:RXT65552 SHP65551:SHP65552 SRL65551:SRL65552 TBH65551:TBH65552 TLD65551:TLD65552 TUZ65551:TUZ65552 UEV65551:UEV65552 UOR65551:UOR65552 UYN65551:UYN65552 VIJ65551:VIJ65552 VSF65551:VSF65552 WCB65551:WCB65552 WLX65551:WLX65552 WVT65551:WVT65552 L131087:L131088 JH131087:JH131088 TD131087:TD131088 ACZ131087:ACZ131088 AMV131087:AMV131088 AWR131087:AWR131088 BGN131087:BGN131088 BQJ131087:BQJ131088 CAF131087:CAF131088 CKB131087:CKB131088 CTX131087:CTX131088 DDT131087:DDT131088 DNP131087:DNP131088 DXL131087:DXL131088 EHH131087:EHH131088 ERD131087:ERD131088 FAZ131087:FAZ131088 FKV131087:FKV131088 FUR131087:FUR131088 GEN131087:GEN131088 GOJ131087:GOJ131088 GYF131087:GYF131088 HIB131087:HIB131088 HRX131087:HRX131088 IBT131087:IBT131088 ILP131087:ILP131088 IVL131087:IVL131088 JFH131087:JFH131088 JPD131087:JPD131088 JYZ131087:JYZ131088 KIV131087:KIV131088 KSR131087:KSR131088 LCN131087:LCN131088 LMJ131087:LMJ131088 LWF131087:LWF131088 MGB131087:MGB131088 MPX131087:MPX131088 MZT131087:MZT131088 NJP131087:NJP131088 NTL131087:NTL131088 ODH131087:ODH131088 OND131087:OND131088 OWZ131087:OWZ131088 PGV131087:PGV131088 PQR131087:PQR131088 QAN131087:QAN131088 QKJ131087:QKJ131088 QUF131087:QUF131088 REB131087:REB131088 RNX131087:RNX131088 RXT131087:RXT131088 SHP131087:SHP131088 SRL131087:SRL131088 TBH131087:TBH131088 TLD131087:TLD131088 TUZ131087:TUZ131088 UEV131087:UEV131088 UOR131087:UOR131088 UYN131087:UYN131088 VIJ131087:VIJ131088 VSF131087:VSF131088 WCB131087:WCB131088 WLX131087:WLX131088 WVT131087:WVT131088 L196623:L196624 JH196623:JH196624 TD196623:TD196624 ACZ196623:ACZ196624 AMV196623:AMV196624 AWR196623:AWR196624 BGN196623:BGN196624 BQJ196623:BQJ196624 CAF196623:CAF196624 CKB196623:CKB196624 CTX196623:CTX196624 DDT196623:DDT196624 DNP196623:DNP196624 DXL196623:DXL196624 EHH196623:EHH196624 ERD196623:ERD196624 FAZ196623:FAZ196624 FKV196623:FKV196624 FUR196623:FUR196624 GEN196623:GEN196624 GOJ196623:GOJ196624 GYF196623:GYF196624 HIB196623:HIB196624 HRX196623:HRX196624 IBT196623:IBT196624 ILP196623:ILP196624 IVL196623:IVL196624 JFH196623:JFH196624 JPD196623:JPD196624 JYZ196623:JYZ196624 KIV196623:KIV196624 KSR196623:KSR196624 LCN196623:LCN196624 LMJ196623:LMJ196624 LWF196623:LWF196624 MGB196623:MGB196624 MPX196623:MPX196624 MZT196623:MZT196624 NJP196623:NJP196624 NTL196623:NTL196624 ODH196623:ODH196624 OND196623:OND196624 OWZ196623:OWZ196624 PGV196623:PGV196624 PQR196623:PQR196624 QAN196623:QAN196624 QKJ196623:QKJ196624 QUF196623:QUF196624 REB196623:REB196624 RNX196623:RNX196624 RXT196623:RXT196624 SHP196623:SHP196624 SRL196623:SRL196624 TBH196623:TBH196624 TLD196623:TLD196624 TUZ196623:TUZ196624 UEV196623:UEV196624 UOR196623:UOR196624 UYN196623:UYN196624 VIJ196623:VIJ196624 VSF196623:VSF196624 WCB196623:WCB196624 WLX196623:WLX196624 WVT196623:WVT196624 L262159:L262160 JH262159:JH262160 TD262159:TD262160 ACZ262159:ACZ262160 AMV262159:AMV262160 AWR262159:AWR262160 BGN262159:BGN262160 BQJ262159:BQJ262160 CAF262159:CAF262160 CKB262159:CKB262160 CTX262159:CTX262160 DDT262159:DDT262160 DNP262159:DNP262160 DXL262159:DXL262160 EHH262159:EHH262160 ERD262159:ERD262160 FAZ262159:FAZ262160 FKV262159:FKV262160 FUR262159:FUR262160 GEN262159:GEN262160 GOJ262159:GOJ262160 GYF262159:GYF262160 HIB262159:HIB262160 HRX262159:HRX262160 IBT262159:IBT262160 ILP262159:ILP262160 IVL262159:IVL262160 JFH262159:JFH262160 JPD262159:JPD262160 JYZ262159:JYZ262160 KIV262159:KIV262160 KSR262159:KSR262160 LCN262159:LCN262160 LMJ262159:LMJ262160 LWF262159:LWF262160 MGB262159:MGB262160 MPX262159:MPX262160 MZT262159:MZT262160 NJP262159:NJP262160 NTL262159:NTL262160 ODH262159:ODH262160 OND262159:OND262160 OWZ262159:OWZ262160 PGV262159:PGV262160 PQR262159:PQR262160 QAN262159:QAN262160 QKJ262159:QKJ262160 QUF262159:QUF262160 REB262159:REB262160 RNX262159:RNX262160 RXT262159:RXT262160 SHP262159:SHP262160 SRL262159:SRL262160 TBH262159:TBH262160 TLD262159:TLD262160 TUZ262159:TUZ262160 UEV262159:UEV262160 UOR262159:UOR262160 UYN262159:UYN262160 VIJ262159:VIJ262160 VSF262159:VSF262160 WCB262159:WCB262160 WLX262159:WLX262160 WVT262159:WVT262160 L327695:L327696 JH327695:JH327696 TD327695:TD327696 ACZ327695:ACZ327696 AMV327695:AMV327696 AWR327695:AWR327696 BGN327695:BGN327696 BQJ327695:BQJ327696 CAF327695:CAF327696 CKB327695:CKB327696 CTX327695:CTX327696 DDT327695:DDT327696 DNP327695:DNP327696 DXL327695:DXL327696 EHH327695:EHH327696 ERD327695:ERD327696 FAZ327695:FAZ327696 FKV327695:FKV327696 FUR327695:FUR327696 GEN327695:GEN327696 GOJ327695:GOJ327696 GYF327695:GYF327696 HIB327695:HIB327696 HRX327695:HRX327696 IBT327695:IBT327696 ILP327695:ILP327696 IVL327695:IVL327696 JFH327695:JFH327696 JPD327695:JPD327696 JYZ327695:JYZ327696 KIV327695:KIV327696 KSR327695:KSR327696 LCN327695:LCN327696 LMJ327695:LMJ327696 LWF327695:LWF327696 MGB327695:MGB327696 MPX327695:MPX327696 MZT327695:MZT327696 NJP327695:NJP327696 NTL327695:NTL327696 ODH327695:ODH327696 OND327695:OND327696 OWZ327695:OWZ327696 PGV327695:PGV327696 PQR327695:PQR327696 QAN327695:QAN327696 QKJ327695:QKJ327696 QUF327695:QUF327696 REB327695:REB327696 RNX327695:RNX327696 RXT327695:RXT327696 SHP327695:SHP327696 SRL327695:SRL327696 TBH327695:TBH327696 TLD327695:TLD327696 TUZ327695:TUZ327696 UEV327695:UEV327696 UOR327695:UOR327696 UYN327695:UYN327696 VIJ327695:VIJ327696 VSF327695:VSF327696 WCB327695:WCB327696 WLX327695:WLX327696 WVT327695:WVT327696 L393231:L393232 JH393231:JH393232 TD393231:TD393232 ACZ393231:ACZ393232 AMV393231:AMV393232 AWR393231:AWR393232 BGN393231:BGN393232 BQJ393231:BQJ393232 CAF393231:CAF393232 CKB393231:CKB393232 CTX393231:CTX393232 DDT393231:DDT393232 DNP393231:DNP393232 DXL393231:DXL393232 EHH393231:EHH393232 ERD393231:ERD393232 FAZ393231:FAZ393232 FKV393231:FKV393232 FUR393231:FUR393232 GEN393231:GEN393232 GOJ393231:GOJ393232 GYF393231:GYF393232 HIB393231:HIB393232 HRX393231:HRX393232 IBT393231:IBT393232 ILP393231:ILP393232 IVL393231:IVL393232 JFH393231:JFH393232 JPD393231:JPD393232 JYZ393231:JYZ393232 KIV393231:KIV393232 KSR393231:KSR393232 LCN393231:LCN393232 LMJ393231:LMJ393232 LWF393231:LWF393232 MGB393231:MGB393232 MPX393231:MPX393232 MZT393231:MZT393232 NJP393231:NJP393232 NTL393231:NTL393232 ODH393231:ODH393232 OND393231:OND393232 OWZ393231:OWZ393232 PGV393231:PGV393232 PQR393231:PQR393232 QAN393231:QAN393232 QKJ393231:QKJ393232 QUF393231:QUF393232 REB393231:REB393232 RNX393231:RNX393232 RXT393231:RXT393232 SHP393231:SHP393232 SRL393231:SRL393232 TBH393231:TBH393232 TLD393231:TLD393232 TUZ393231:TUZ393232 UEV393231:UEV393232 UOR393231:UOR393232 UYN393231:UYN393232 VIJ393231:VIJ393232 VSF393231:VSF393232 WCB393231:WCB393232 WLX393231:WLX393232 WVT393231:WVT393232 L458767:L458768 JH458767:JH458768 TD458767:TD458768 ACZ458767:ACZ458768 AMV458767:AMV458768 AWR458767:AWR458768 BGN458767:BGN458768 BQJ458767:BQJ458768 CAF458767:CAF458768 CKB458767:CKB458768 CTX458767:CTX458768 DDT458767:DDT458768 DNP458767:DNP458768 DXL458767:DXL458768 EHH458767:EHH458768 ERD458767:ERD458768 FAZ458767:FAZ458768 FKV458767:FKV458768 FUR458767:FUR458768 GEN458767:GEN458768 GOJ458767:GOJ458768 GYF458767:GYF458768 HIB458767:HIB458768 HRX458767:HRX458768 IBT458767:IBT458768 ILP458767:ILP458768 IVL458767:IVL458768 JFH458767:JFH458768 JPD458767:JPD458768 JYZ458767:JYZ458768 KIV458767:KIV458768 KSR458767:KSR458768 LCN458767:LCN458768 LMJ458767:LMJ458768 LWF458767:LWF458768 MGB458767:MGB458768 MPX458767:MPX458768 MZT458767:MZT458768 NJP458767:NJP458768 NTL458767:NTL458768 ODH458767:ODH458768 OND458767:OND458768 OWZ458767:OWZ458768 PGV458767:PGV458768 PQR458767:PQR458768 QAN458767:QAN458768 QKJ458767:QKJ458768 QUF458767:QUF458768 REB458767:REB458768 RNX458767:RNX458768 RXT458767:RXT458768 SHP458767:SHP458768 SRL458767:SRL458768 TBH458767:TBH458768 TLD458767:TLD458768 TUZ458767:TUZ458768 UEV458767:UEV458768 UOR458767:UOR458768 UYN458767:UYN458768 VIJ458767:VIJ458768 VSF458767:VSF458768 WCB458767:WCB458768 WLX458767:WLX458768 WVT458767:WVT458768 L524303:L524304 JH524303:JH524304 TD524303:TD524304 ACZ524303:ACZ524304 AMV524303:AMV524304 AWR524303:AWR524304 BGN524303:BGN524304 BQJ524303:BQJ524304 CAF524303:CAF524304 CKB524303:CKB524304 CTX524303:CTX524304 DDT524303:DDT524304 DNP524303:DNP524304 DXL524303:DXL524304 EHH524303:EHH524304 ERD524303:ERD524304 FAZ524303:FAZ524304 FKV524303:FKV524304 FUR524303:FUR524304 GEN524303:GEN524304 GOJ524303:GOJ524304 GYF524303:GYF524304 HIB524303:HIB524304 HRX524303:HRX524304 IBT524303:IBT524304 ILP524303:ILP524304 IVL524303:IVL524304 JFH524303:JFH524304 JPD524303:JPD524304 JYZ524303:JYZ524304 KIV524303:KIV524304 KSR524303:KSR524304 LCN524303:LCN524304 LMJ524303:LMJ524304 LWF524303:LWF524304 MGB524303:MGB524304 MPX524303:MPX524304 MZT524303:MZT524304 NJP524303:NJP524304 NTL524303:NTL524304 ODH524303:ODH524304 OND524303:OND524304 OWZ524303:OWZ524304 PGV524303:PGV524304 PQR524303:PQR524304 QAN524303:QAN524304 QKJ524303:QKJ524304 QUF524303:QUF524304 REB524303:REB524304 RNX524303:RNX524304 RXT524303:RXT524304 SHP524303:SHP524304 SRL524303:SRL524304 TBH524303:TBH524304 TLD524303:TLD524304 TUZ524303:TUZ524304 UEV524303:UEV524304 UOR524303:UOR524304 UYN524303:UYN524304 VIJ524303:VIJ524304 VSF524303:VSF524304 WCB524303:WCB524304 WLX524303:WLX524304 WVT524303:WVT524304 L589839:L589840 JH589839:JH589840 TD589839:TD589840 ACZ589839:ACZ589840 AMV589839:AMV589840 AWR589839:AWR589840 BGN589839:BGN589840 BQJ589839:BQJ589840 CAF589839:CAF589840 CKB589839:CKB589840 CTX589839:CTX589840 DDT589839:DDT589840 DNP589839:DNP589840 DXL589839:DXL589840 EHH589839:EHH589840 ERD589839:ERD589840 FAZ589839:FAZ589840 FKV589839:FKV589840 FUR589839:FUR589840 GEN589839:GEN589840 GOJ589839:GOJ589840 GYF589839:GYF589840 HIB589839:HIB589840 HRX589839:HRX589840 IBT589839:IBT589840 ILP589839:ILP589840 IVL589839:IVL589840 JFH589839:JFH589840 JPD589839:JPD589840 JYZ589839:JYZ589840 KIV589839:KIV589840 KSR589839:KSR589840 LCN589839:LCN589840 LMJ589839:LMJ589840 LWF589839:LWF589840 MGB589839:MGB589840 MPX589839:MPX589840 MZT589839:MZT589840 NJP589839:NJP589840 NTL589839:NTL589840 ODH589839:ODH589840 OND589839:OND589840 OWZ589839:OWZ589840 PGV589839:PGV589840 PQR589839:PQR589840 QAN589839:QAN589840 QKJ589839:QKJ589840 QUF589839:QUF589840 REB589839:REB589840 RNX589839:RNX589840 RXT589839:RXT589840 SHP589839:SHP589840 SRL589839:SRL589840 TBH589839:TBH589840 TLD589839:TLD589840 TUZ589839:TUZ589840 UEV589839:UEV589840 UOR589839:UOR589840 UYN589839:UYN589840 VIJ589839:VIJ589840 VSF589839:VSF589840 WCB589839:WCB589840 WLX589839:WLX589840 WVT589839:WVT589840 L655375:L655376 JH655375:JH655376 TD655375:TD655376 ACZ655375:ACZ655376 AMV655375:AMV655376 AWR655375:AWR655376 BGN655375:BGN655376 BQJ655375:BQJ655376 CAF655375:CAF655376 CKB655375:CKB655376 CTX655375:CTX655376 DDT655375:DDT655376 DNP655375:DNP655376 DXL655375:DXL655376 EHH655375:EHH655376 ERD655375:ERD655376 FAZ655375:FAZ655376 FKV655375:FKV655376 FUR655375:FUR655376 GEN655375:GEN655376 GOJ655375:GOJ655376 GYF655375:GYF655376 HIB655375:HIB655376 HRX655375:HRX655376 IBT655375:IBT655376 ILP655375:ILP655376 IVL655375:IVL655376 JFH655375:JFH655376 JPD655375:JPD655376 JYZ655375:JYZ655376 KIV655375:KIV655376 KSR655375:KSR655376 LCN655375:LCN655376 LMJ655375:LMJ655376 LWF655375:LWF655376 MGB655375:MGB655376 MPX655375:MPX655376 MZT655375:MZT655376 NJP655375:NJP655376 NTL655375:NTL655376 ODH655375:ODH655376 OND655375:OND655376 OWZ655375:OWZ655376 PGV655375:PGV655376 PQR655375:PQR655376 QAN655375:QAN655376 QKJ655375:QKJ655376 QUF655375:QUF655376 REB655375:REB655376 RNX655375:RNX655376 RXT655375:RXT655376 SHP655375:SHP655376 SRL655375:SRL655376 TBH655375:TBH655376 TLD655375:TLD655376 TUZ655375:TUZ655376 UEV655375:UEV655376 UOR655375:UOR655376 UYN655375:UYN655376 VIJ655375:VIJ655376 VSF655375:VSF655376 WCB655375:WCB655376 WLX655375:WLX655376 WVT655375:WVT655376 L720911:L720912 JH720911:JH720912 TD720911:TD720912 ACZ720911:ACZ720912 AMV720911:AMV720912 AWR720911:AWR720912 BGN720911:BGN720912 BQJ720911:BQJ720912 CAF720911:CAF720912 CKB720911:CKB720912 CTX720911:CTX720912 DDT720911:DDT720912 DNP720911:DNP720912 DXL720911:DXL720912 EHH720911:EHH720912 ERD720911:ERD720912 FAZ720911:FAZ720912 FKV720911:FKV720912 FUR720911:FUR720912 GEN720911:GEN720912 GOJ720911:GOJ720912 GYF720911:GYF720912 HIB720911:HIB720912 HRX720911:HRX720912 IBT720911:IBT720912 ILP720911:ILP720912 IVL720911:IVL720912 JFH720911:JFH720912 JPD720911:JPD720912 JYZ720911:JYZ720912 KIV720911:KIV720912 KSR720911:KSR720912 LCN720911:LCN720912 LMJ720911:LMJ720912 LWF720911:LWF720912 MGB720911:MGB720912 MPX720911:MPX720912 MZT720911:MZT720912 NJP720911:NJP720912 NTL720911:NTL720912 ODH720911:ODH720912 OND720911:OND720912 OWZ720911:OWZ720912 PGV720911:PGV720912 PQR720911:PQR720912 QAN720911:QAN720912 QKJ720911:QKJ720912 QUF720911:QUF720912 REB720911:REB720912 RNX720911:RNX720912 RXT720911:RXT720912 SHP720911:SHP720912 SRL720911:SRL720912 TBH720911:TBH720912 TLD720911:TLD720912 TUZ720911:TUZ720912 UEV720911:UEV720912 UOR720911:UOR720912 UYN720911:UYN720912 VIJ720911:VIJ720912 VSF720911:VSF720912 WCB720911:WCB720912 WLX720911:WLX720912 WVT720911:WVT720912 L786447:L786448 JH786447:JH786448 TD786447:TD786448 ACZ786447:ACZ786448 AMV786447:AMV786448 AWR786447:AWR786448 BGN786447:BGN786448 BQJ786447:BQJ786448 CAF786447:CAF786448 CKB786447:CKB786448 CTX786447:CTX786448 DDT786447:DDT786448 DNP786447:DNP786448 DXL786447:DXL786448 EHH786447:EHH786448 ERD786447:ERD786448 FAZ786447:FAZ786448 FKV786447:FKV786448 FUR786447:FUR786448 GEN786447:GEN786448 GOJ786447:GOJ786448 GYF786447:GYF786448 HIB786447:HIB786448 HRX786447:HRX786448 IBT786447:IBT786448 ILP786447:ILP786448 IVL786447:IVL786448 JFH786447:JFH786448 JPD786447:JPD786448 JYZ786447:JYZ786448 KIV786447:KIV786448 KSR786447:KSR786448 LCN786447:LCN786448 LMJ786447:LMJ786448 LWF786447:LWF786448 MGB786447:MGB786448 MPX786447:MPX786448 MZT786447:MZT786448 NJP786447:NJP786448 NTL786447:NTL786448 ODH786447:ODH786448 OND786447:OND786448 OWZ786447:OWZ786448 PGV786447:PGV786448 PQR786447:PQR786448 QAN786447:QAN786448 QKJ786447:QKJ786448 QUF786447:QUF786448 REB786447:REB786448 RNX786447:RNX786448 RXT786447:RXT786448 SHP786447:SHP786448 SRL786447:SRL786448 TBH786447:TBH786448 TLD786447:TLD786448 TUZ786447:TUZ786448 UEV786447:UEV786448 UOR786447:UOR786448 UYN786447:UYN786448 VIJ786447:VIJ786448 VSF786447:VSF786448 WCB786447:WCB786448 WLX786447:WLX786448 WVT786447:WVT786448 L851983:L851984 JH851983:JH851984 TD851983:TD851984 ACZ851983:ACZ851984 AMV851983:AMV851984 AWR851983:AWR851984 BGN851983:BGN851984 BQJ851983:BQJ851984 CAF851983:CAF851984 CKB851983:CKB851984 CTX851983:CTX851984 DDT851983:DDT851984 DNP851983:DNP851984 DXL851983:DXL851984 EHH851983:EHH851984 ERD851983:ERD851984 FAZ851983:FAZ851984 FKV851983:FKV851984 FUR851983:FUR851984 GEN851983:GEN851984 GOJ851983:GOJ851984 GYF851983:GYF851984 HIB851983:HIB851984 HRX851983:HRX851984 IBT851983:IBT851984 ILP851983:ILP851984 IVL851983:IVL851984 JFH851983:JFH851984 JPD851983:JPD851984 JYZ851983:JYZ851984 KIV851983:KIV851984 KSR851983:KSR851984 LCN851983:LCN851984 LMJ851983:LMJ851984 LWF851983:LWF851984 MGB851983:MGB851984 MPX851983:MPX851984 MZT851983:MZT851984 NJP851983:NJP851984 NTL851983:NTL851984 ODH851983:ODH851984 OND851983:OND851984 OWZ851983:OWZ851984 PGV851983:PGV851984 PQR851983:PQR851984 QAN851983:QAN851984 QKJ851983:QKJ851984 QUF851983:QUF851984 REB851983:REB851984 RNX851983:RNX851984 RXT851983:RXT851984 SHP851983:SHP851984 SRL851983:SRL851984 TBH851983:TBH851984 TLD851983:TLD851984 TUZ851983:TUZ851984 UEV851983:UEV851984 UOR851983:UOR851984 UYN851983:UYN851984 VIJ851983:VIJ851984 VSF851983:VSF851984 WCB851983:WCB851984 WLX851983:WLX851984 WVT851983:WVT851984 L917519:L917520 JH917519:JH917520 TD917519:TD917520 ACZ917519:ACZ917520 AMV917519:AMV917520 AWR917519:AWR917520 BGN917519:BGN917520 BQJ917519:BQJ917520 CAF917519:CAF917520 CKB917519:CKB917520 CTX917519:CTX917520 DDT917519:DDT917520 DNP917519:DNP917520 DXL917519:DXL917520 EHH917519:EHH917520 ERD917519:ERD917520 FAZ917519:FAZ917520 FKV917519:FKV917520 FUR917519:FUR917520 GEN917519:GEN917520 GOJ917519:GOJ917520 GYF917519:GYF917520 HIB917519:HIB917520 HRX917519:HRX917520 IBT917519:IBT917520 ILP917519:ILP917520 IVL917519:IVL917520 JFH917519:JFH917520 JPD917519:JPD917520 JYZ917519:JYZ917520 KIV917519:KIV917520 KSR917519:KSR917520 LCN917519:LCN917520 LMJ917519:LMJ917520 LWF917519:LWF917520 MGB917519:MGB917520 MPX917519:MPX917520 MZT917519:MZT917520 NJP917519:NJP917520 NTL917519:NTL917520 ODH917519:ODH917520 OND917519:OND917520 OWZ917519:OWZ917520 PGV917519:PGV917520 PQR917519:PQR917520 QAN917519:QAN917520 QKJ917519:QKJ917520 QUF917519:QUF917520 REB917519:REB917520 RNX917519:RNX917520 RXT917519:RXT917520 SHP917519:SHP917520 SRL917519:SRL917520 TBH917519:TBH917520 TLD917519:TLD917520 TUZ917519:TUZ917520 UEV917519:UEV917520 UOR917519:UOR917520 UYN917519:UYN917520 VIJ917519:VIJ917520 VSF917519:VSF917520 WCB917519:WCB917520 WLX917519:WLX917520 WVT917519:WVT917520 L983055:L983056 JH983055:JH983056 TD983055:TD983056 ACZ983055:ACZ983056 AMV983055:AMV983056 AWR983055:AWR983056 BGN983055:BGN983056 BQJ983055:BQJ983056 CAF983055:CAF983056 CKB983055:CKB983056 CTX983055:CTX983056 DDT983055:DDT983056 DNP983055:DNP983056 DXL983055:DXL983056 EHH983055:EHH983056 ERD983055:ERD983056 FAZ983055:FAZ983056 FKV983055:FKV983056 FUR983055:FUR983056 GEN983055:GEN983056 GOJ983055:GOJ983056 GYF983055:GYF983056 HIB983055:HIB983056 HRX983055:HRX983056 IBT983055:IBT983056 ILP983055:ILP983056 IVL983055:IVL983056 JFH983055:JFH983056 JPD983055:JPD983056 JYZ983055:JYZ983056 KIV983055:KIV983056 KSR983055:KSR983056 LCN983055:LCN983056 LMJ983055:LMJ983056 LWF983055:LWF983056 MGB983055:MGB983056 MPX983055:MPX983056 MZT983055:MZT983056 NJP983055:NJP983056 NTL983055:NTL983056 ODH983055:ODH983056 OND983055:OND983056 OWZ983055:OWZ983056 PGV983055:PGV983056 PQR983055:PQR983056 QAN983055:QAN983056 QKJ983055:QKJ983056 QUF983055:QUF983056 REB983055:REB983056 RNX983055:RNX983056 RXT983055:RXT983056 SHP983055:SHP983056 SRL983055:SRL983056 TBH983055:TBH983056 TLD983055:TLD983056 TUZ983055:TUZ983056 UEV983055:UEV983056 UOR983055:UOR983056 UYN983055:UYN983056 VIJ983055:VIJ983056 VSF983055:VSF983056 WCB983055:WCB983056 WLX983055:WLX983056 WVT983055:WVT983056 O15:O16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O65551:O65552 JK65551:JK65552 TG65551:TG65552 ADC65551:ADC65552 AMY65551:AMY65552 AWU65551:AWU65552 BGQ65551:BGQ65552 BQM65551:BQM65552 CAI65551:CAI65552 CKE65551:CKE65552 CUA65551:CUA65552 DDW65551:DDW65552 DNS65551:DNS65552 DXO65551:DXO65552 EHK65551:EHK65552 ERG65551:ERG65552 FBC65551:FBC65552 FKY65551:FKY65552 FUU65551:FUU65552 GEQ65551:GEQ65552 GOM65551:GOM65552 GYI65551:GYI65552 HIE65551:HIE65552 HSA65551:HSA65552 IBW65551:IBW65552 ILS65551:ILS65552 IVO65551:IVO65552 JFK65551:JFK65552 JPG65551:JPG65552 JZC65551:JZC65552 KIY65551:KIY65552 KSU65551:KSU65552 LCQ65551:LCQ65552 LMM65551:LMM65552 LWI65551:LWI65552 MGE65551:MGE65552 MQA65551:MQA65552 MZW65551:MZW65552 NJS65551:NJS65552 NTO65551:NTO65552 ODK65551:ODK65552 ONG65551:ONG65552 OXC65551:OXC65552 PGY65551:PGY65552 PQU65551:PQU65552 QAQ65551:QAQ65552 QKM65551:QKM65552 QUI65551:QUI65552 REE65551:REE65552 ROA65551:ROA65552 RXW65551:RXW65552 SHS65551:SHS65552 SRO65551:SRO65552 TBK65551:TBK65552 TLG65551:TLG65552 TVC65551:TVC65552 UEY65551:UEY65552 UOU65551:UOU65552 UYQ65551:UYQ65552 VIM65551:VIM65552 VSI65551:VSI65552 WCE65551:WCE65552 WMA65551:WMA65552 WVW65551:WVW65552 O131087:O131088 JK131087:JK131088 TG131087:TG131088 ADC131087:ADC131088 AMY131087:AMY131088 AWU131087:AWU131088 BGQ131087:BGQ131088 BQM131087:BQM131088 CAI131087:CAI131088 CKE131087:CKE131088 CUA131087:CUA131088 DDW131087:DDW131088 DNS131087:DNS131088 DXO131087:DXO131088 EHK131087:EHK131088 ERG131087:ERG131088 FBC131087:FBC131088 FKY131087:FKY131088 FUU131087:FUU131088 GEQ131087:GEQ131088 GOM131087:GOM131088 GYI131087:GYI131088 HIE131087:HIE131088 HSA131087:HSA131088 IBW131087:IBW131088 ILS131087:ILS131088 IVO131087:IVO131088 JFK131087:JFK131088 JPG131087:JPG131088 JZC131087:JZC131088 KIY131087:KIY131088 KSU131087:KSU131088 LCQ131087:LCQ131088 LMM131087:LMM131088 LWI131087:LWI131088 MGE131087:MGE131088 MQA131087:MQA131088 MZW131087:MZW131088 NJS131087:NJS131088 NTO131087:NTO131088 ODK131087:ODK131088 ONG131087:ONG131088 OXC131087:OXC131088 PGY131087:PGY131088 PQU131087:PQU131088 QAQ131087:QAQ131088 QKM131087:QKM131088 QUI131087:QUI131088 REE131087:REE131088 ROA131087:ROA131088 RXW131087:RXW131088 SHS131087:SHS131088 SRO131087:SRO131088 TBK131087:TBK131088 TLG131087:TLG131088 TVC131087:TVC131088 UEY131087:UEY131088 UOU131087:UOU131088 UYQ131087:UYQ131088 VIM131087:VIM131088 VSI131087:VSI131088 WCE131087:WCE131088 WMA131087:WMA131088 WVW131087:WVW131088 O196623:O196624 JK196623:JK196624 TG196623:TG196624 ADC196623:ADC196624 AMY196623:AMY196624 AWU196623:AWU196624 BGQ196623:BGQ196624 BQM196623:BQM196624 CAI196623:CAI196624 CKE196623:CKE196624 CUA196623:CUA196624 DDW196623:DDW196624 DNS196623:DNS196624 DXO196623:DXO196624 EHK196623:EHK196624 ERG196623:ERG196624 FBC196623:FBC196624 FKY196623:FKY196624 FUU196623:FUU196624 GEQ196623:GEQ196624 GOM196623:GOM196624 GYI196623:GYI196624 HIE196623:HIE196624 HSA196623:HSA196624 IBW196623:IBW196624 ILS196623:ILS196624 IVO196623:IVO196624 JFK196623:JFK196624 JPG196623:JPG196624 JZC196623:JZC196624 KIY196623:KIY196624 KSU196623:KSU196624 LCQ196623:LCQ196624 LMM196623:LMM196624 LWI196623:LWI196624 MGE196623:MGE196624 MQA196623:MQA196624 MZW196623:MZW196624 NJS196623:NJS196624 NTO196623:NTO196624 ODK196623:ODK196624 ONG196623:ONG196624 OXC196623:OXC196624 PGY196623:PGY196624 PQU196623:PQU196624 QAQ196623:QAQ196624 QKM196623:QKM196624 QUI196623:QUI196624 REE196623:REE196624 ROA196623:ROA196624 RXW196623:RXW196624 SHS196623:SHS196624 SRO196623:SRO196624 TBK196623:TBK196624 TLG196623:TLG196624 TVC196623:TVC196624 UEY196623:UEY196624 UOU196623:UOU196624 UYQ196623:UYQ196624 VIM196623:VIM196624 VSI196623:VSI196624 WCE196623:WCE196624 WMA196623:WMA196624 WVW196623:WVW196624 O262159:O262160 JK262159:JK262160 TG262159:TG262160 ADC262159:ADC262160 AMY262159:AMY262160 AWU262159:AWU262160 BGQ262159:BGQ262160 BQM262159:BQM262160 CAI262159:CAI262160 CKE262159:CKE262160 CUA262159:CUA262160 DDW262159:DDW262160 DNS262159:DNS262160 DXO262159:DXO262160 EHK262159:EHK262160 ERG262159:ERG262160 FBC262159:FBC262160 FKY262159:FKY262160 FUU262159:FUU262160 GEQ262159:GEQ262160 GOM262159:GOM262160 GYI262159:GYI262160 HIE262159:HIE262160 HSA262159:HSA262160 IBW262159:IBW262160 ILS262159:ILS262160 IVO262159:IVO262160 JFK262159:JFK262160 JPG262159:JPG262160 JZC262159:JZC262160 KIY262159:KIY262160 KSU262159:KSU262160 LCQ262159:LCQ262160 LMM262159:LMM262160 LWI262159:LWI262160 MGE262159:MGE262160 MQA262159:MQA262160 MZW262159:MZW262160 NJS262159:NJS262160 NTO262159:NTO262160 ODK262159:ODK262160 ONG262159:ONG262160 OXC262159:OXC262160 PGY262159:PGY262160 PQU262159:PQU262160 QAQ262159:QAQ262160 QKM262159:QKM262160 QUI262159:QUI262160 REE262159:REE262160 ROA262159:ROA262160 RXW262159:RXW262160 SHS262159:SHS262160 SRO262159:SRO262160 TBK262159:TBK262160 TLG262159:TLG262160 TVC262159:TVC262160 UEY262159:UEY262160 UOU262159:UOU262160 UYQ262159:UYQ262160 VIM262159:VIM262160 VSI262159:VSI262160 WCE262159:WCE262160 WMA262159:WMA262160 WVW262159:WVW262160 O327695:O327696 JK327695:JK327696 TG327695:TG327696 ADC327695:ADC327696 AMY327695:AMY327696 AWU327695:AWU327696 BGQ327695:BGQ327696 BQM327695:BQM327696 CAI327695:CAI327696 CKE327695:CKE327696 CUA327695:CUA327696 DDW327695:DDW327696 DNS327695:DNS327696 DXO327695:DXO327696 EHK327695:EHK327696 ERG327695:ERG327696 FBC327695:FBC327696 FKY327695:FKY327696 FUU327695:FUU327696 GEQ327695:GEQ327696 GOM327695:GOM327696 GYI327695:GYI327696 HIE327695:HIE327696 HSA327695:HSA327696 IBW327695:IBW327696 ILS327695:ILS327696 IVO327695:IVO327696 JFK327695:JFK327696 JPG327695:JPG327696 JZC327695:JZC327696 KIY327695:KIY327696 KSU327695:KSU327696 LCQ327695:LCQ327696 LMM327695:LMM327696 LWI327695:LWI327696 MGE327695:MGE327696 MQA327695:MQA327696 MZW327695:MZW327696 NJS327695:NJS327696 NTO327695:NTO327696 ODK327695:ODK327696 ONG327695:ONG327696 OXC327695:OXC327696 PGY327695:PGY327696 PQU327695:PQU327696 QAQ327695:QAQ327696 QKM327695:QKM327696 QUI327695:QUI327696 REE327695:REE327696 ROA327695:ROA327696 RXW327695:RXW327696 SHS327695:SHS327696 SRO327695:SRO327696 TBK327695:TBK327696 TLG327695:TLG327696 TVC327695:TVC327696 UEY327695:UEY327696 UOU327695:UOU327696 UYQ327695:UYQ327696 VIM327695:VIM327696 VSI327695:VSI327696 WCE327695:WCE327696 WMA327695:WMA327696 WVW327695:WVW327696 O393231:O393232 JK393231:JK393232 TG393231:TG393232 ADC393231:ADC393232 AMY393231:AMY393232 AWU393231:AWU393232 BGQ393231:BGQ393232 BQM393231:BQM393232 CAI393231:CAI393232 CKE393231:CKE393232 CUA393231:CUA393232 DDW393231:DDW393232 DNS393231:DNS393232 DXO393231:DXO393232 EHK393231:EHK393232 ERG393231:ERG393232 FBC393231:FBC393232 FKY393231:FKY393232 FUU393231:FUU393232 GEQ393231:GEQ393232 GOM393231:GOM393232 GYI393231:GYI393232 HIE393231:HIE393232 HSA393231:HSA393232 IBW393231:IBW393232 ILS393231:ILS393232 IVO393231:IVO393232 JFK393231:JFK393232 JPG393231:JPG393232 JZC393231:JZC393232 KIY393231:KIY393232 KSU393231:KSU393232 LCQ393231:LCQ393232 LMM393231:LMM393232 LWI393231:LWI393232 MGE393231:MGE393232 MQA393231:MQA393232 MZW393231:MZW393232 NJS393231:NJS393232 NTO393231:NTO393232 ODK393231:ODK393232 ONG393231:ONG393232 OXC393231:OXC393232 PGY393231:PGY393232 PQU393231:PQU393232 QAQ393231:QAQ393232 QKM393231:QKM393232 QUI393231:QUI393232 REE393231:REE393232 ROA393231:ROA393232 RXW393231:RXW393232 SHS393231:SHS393232 SRO393231:SRO393232 TBK393231:TBK393232 TLG393231:TLG393232 TVC393231:TVC393232 UEY393231:UEY393232 UOU393231:UOU393232 UYQ393231:UYQ393232 VIM393231:VIM393232 VSI393231:VSI393232 WCE393231:WCE393232 WMA393231:WMA393232 WVW393231:WVW393232 O458767:O458768 JK458767:JK458768 TG458767:TG458768 ADC458767:ADC458768 AMY458767:AMY458768 AWU458767:AWU458768 BGQ458767:BGQ458768 BQM458767:BQM458768 CAI458767:CAI458768 CKE458767:CKE458768 CUA458767:CUA458768 DDW458767:DDW458768 DNS458767:DNS458768 DXO458767:DXO458768 EHK458767:EHK458768 ERG458767:ERG458768 FBC458767:FBC458768 FKY458767:FKY458768 FUU458767:FUU458768 GEQ458767:GEQ458768 GOM458767:GOM458768 GYI458767:GYI458768 HIE458767:HIE458768 HSA458767:HSA458768 IBW458767:IBW458768 ILS458767:ILS458768 IVO458767:IVO458768 JFK458767:JFK458768 JPG458767:JPG458768 JZC458767:JZC458768 KIY458767:KIY458768 KSU458767:KSU458768 LCQ458767:LCQ458768 LMM458767:LMM458768 LWI458767:LWI458768 MGE458767:MGE458768 MQA458767:MQA458768 MZW458767:MZW458768 NJS458767:NJS458768 NTO458767:NTO458768 ODK458767:ODK458768 ONG458767:ONG458768 OXC458767:OXC458768 PGY458767:PGY458768 PQU458767:PQU458768 QAQ458767:QAQ458768 QKM458767:QKM458768 QUI458767:QUI458768 REE458767:REE458768 ROA458767:ROA458768 RXW458767:RXW458768 SHS458767:SHS458768 SRO458767:SRO458768 TBK458767:TBK458768 TLG458767:TLG458768 TVC458767:TVC458768 UEY458767:UEY458768 UOU458767:UOU458768 UYQ458767:UYQ458768 VIM458767:VIM458768 VSI458767:VSI458768 WCE458767:WCE458768 WMA458767:WMA458768 WVW458767:WVW458768 O524303:O524304 JK524303:JK524304 TG524303:TG524304 ADC524303:ADC524304 AMY524303:AMY524304 AWU524303:AWU524304 BGQ524303:BGQ524304 BQM524303:BQM524304 CAI524303:CAI524304 CKE524303:CKE524304 CUA524303:CUA524304 DDW524303:DDW524304 DNS524303:DNS524304 DXO524303:DXO524304 EHK524303:EHK524304 ERG524303:ERG524304 FBC524303:FBC524304 FKY524303:FKY524304 FUU524303:FUU524304 GEQ524303:GEQ524304 GOM524303:GOM524304 GYI524303:GYI524304 HIE524303:HIE524304 HSA524303:HSA524304 IBW524303:IBW524304 ILS524303:ILS524304 IVO524303:IVO524304 JFK524303:JFK524304 JPG524303:JPG524304 JZC524303:JZC524304 KIY524303:KIY524304 KSU524303:KSU524304 LCQ524303:LCQ524304 LMM524303:LMM524304 LWI524303:LWI524304 MGE524303:MGE524304 MQA524303:MQA524304 MZW524303:MZW524304 NJS524303:NJS524304 NTO524303:NTO524304 ODK524303:ODK524304 ONG524303:ONG524304 OXC524303:OXC524304 PGY524303:PGY524304 PQU524303:PQU524304 QAQ524303:QAQ524304 QKM524303:QKM524304 QUI524303:QUI524304 REE524303:REE524304 ROA524303:ROA524304 RXW524303:RXW524304 SHS524303:SHS524304 SRO524303:SRO524304 TBK524303:TBK524304 TLG524303:TLG524304 TVC524303:TVC524304 UEY524303:UEY524304 UOU524303:UOU524304 UYQ524303:UYQ524304 VIM524303:VIM524304 VSI524303:VSI524304 WCE524303:WCE524304 WMA524303:WMA524304 WVW524303:WVW524304 O589839:O589840 JK589839:JK589840 TG589839:TG589840 ADC589839:ADC589840 AMY589839:AMY589840 AWU589839:AWU589840 BGQ589839:BGQ589840 BQM589839:BQM589840 CAI589839:CAI589840 CKE589839:CKE589840 CUA589839:CUA589840 DDW589839:DDW589840 DNS589839:DNS589840 DXO589839:DXO589840 EHK589839:EHK589840 ERG589839:ERG589840 FBC589839:FBC589840 FKY589839:FKY589840 FUU589839:FUU589840 GEQ589839:GEQ589840 GOM589839:GOM589840 GYI589839:GYI589840 HIE589839:HIE589840 HSA589839:HSA589840 IBW589839:IBW589840 ILS589839:ILS589840 IVO589839:IVO589840 JFK589839:JFK589840 JPG589839:JPG589840 JZC589839:JZC589840 KIY589839:KIY589840 KSU589839:KSU589840 LCQ589839:LCQ589840 LMM589839:LMM589840 LWI589839:LWI589840 MGE589839:MGE589840 MQA589839:MQA589840 MZW589839:MZW589840 NJS589839:NJS589840 NTO589839:NTO589840 ODK589839:ODK589840 ONG589839:ONG589840 OXC589839:OXC589840 PGY589839:PGY589840 PQU589839:PQU589840 QAQ589839:QAQ589840 QKM589839:QKM589840 QUI589839:QUI589840 REE589839:REE589840 ROA589839:ROA589840 RXW589839:RXW589840 SHS589839:SHS589840 SRO589839:SRO589840 TBK589839:TBK589840 TLG589839:TLG589840 TVC589839:TVC589840 UEY589839:UEY589840 UOU589839:UOU589840 UYQ589839:UYQ589840 VIM589839:VIM589840 VSI589839:VSI589840 WCE589839:WCE589840 WMA589839:WMA589840 WVW589839:WVW589840 O655375:O655376 JK655375:JK655376 TG655375:TG655376 ADC655375:ADC655376 AMY655375:AMY655376 AWU655375:AWU655376 BGQ655375:BGQ655376 BQM655375:BQM655376 CAI655375:CAI655376 CKE655375:CKE655376 CUA655375:CUA655376 DDW655375:DDW655376 DNS655375:DNS655376 DXO655375:DXO655376 EHK655375:EHK655376 ERG655375:ERG655376 FBC655375:FBC655376 FKY655375:FKY655376 FUU655375:FUU655376 GEQ655375:GEQ655376 GOM655375:GOM655376 GYI655375:GYI655376 HIE655375:HIE655376 HSA655375:HSA655376 IBW655375:IBW655376 ILS655375:ILS655376 IVO655375:IVO655376 JFK655375:JFK655376 JPG655375:JPG655376 JZC655375:JZC655376 KIY655375:KIY655376 KSU655375:KSU655376 LCQ655375:LCQ655376 LMM655375:LMM655376 LWI655375:LWI655376 MGE655375:MGE655376 MQA655375:MQA655376 MZW655375:MZW655376 NJS655375:NJS655376 NTO655375:NTO655376 ODK655375:ODK655376 ONG655375:ONG655376 OXC655375:OXC655376 PGY655375:PGY655376 PQU655375:PQU655376 QAQ655375:QAQ655376 QKM655375:QKM655376 QUI655375:QUI655376 REE655375:REE655376 ROA655375:ROA655376 RXW655375:RXW655376 SHS655375:SHS655376 SRO655375:SRO655376 TBK655375:TBK655376 TLG655375:TLG655376 TVC655375:TVC655376 UEY655375:UEY655376 UOU655375:UOU655376 UYQ655375:UYQ655376 VIM655375:VIM655376 VSI655375:VSI655376 WCE655375:WCE655376 WMA655375:WMA655376 WVW655375:WVW655376 O720911:O720912 JK720911:JK720912 TG720911:TG720912 ADC720911:ADC720912 AMY720911:AMY720912 AWU720911:AWU720912 BGQ720911:BGQ720912 BQM720911:BQM720912 CAI720911:CAI720912 CKE720911:CKE720912 CUA720911:CUA720912 DDW720911:DDW720912 DNS720911:DNS720912 DXO720911:DXO720912 EHK720911:EHK720912 ERG720911:ERG720912 FBC720911:FBC720912 FKY720911:FKY720912 FUU720911:FUU720912 GEQ720911:GEQ720912 GOM720911:GOM720912 GYI720911:GYI720912 HIE720911:HIE720912 HSA720911:HSA720912 IBW720911:IBW720912 ILS720911:ILS720912 IVO720911:IVO720912 JFK720911:JFK720912 JPG720911:JPG720912 JZC720911:JZC720912 KIY720911:KIY720912 KSU720911:KSU720912 LCQ720911:LCQ720912 LMM720911:LMM720912 LWI720911:LWI720912 MGE720911:MGE720912 MQA720911:MQA720912 MZW720911:MZW720912 NJS720911:NJS720912 NTO720911:NTO720912 ODK720911:ODK720912 ONG720911:ONG720912 OXC720911:OXC720912 PGY720911:PGY720912 PQU720911:PQU720912 QAQ720911:QAQ720912 QKM720911:QKM720912 QUI720911:QUI720912 REE720911:REE720912 ROA720911:ROA720912 RXW720911:RXW720912 SHS720911:SHS720912 SRO720911:SRO720912 TBK720911:TBK720912 TLG720911:TLG720912 TVC720911:TVC720912 UEY720911:UEY720912 UOU720911:UOU720912 UYQ720911:UYQ720912 VIM720911:VIM720912 VSI720911:VSI720912 WCE720911:WCE720912 WMA720911:WMA720912 WVW720911:WVW720912 O786447:O786448 JK786447:JK786448 TG786447:TG786448 ADC786447:ADC786448 AMY786447:AMY786448 AWU786447:AWU786448 BGQ786447:BGQ786448 BQM786447:BQM786448 CAI786447:CAI786448 CKE786447:CKE786448 CUA786447:CUA786448 DDW786447:DDW786448 DNS786447:DNS786448 DXO786447:DXO786448 EHK786447:EHK786448 ERG786447:ERG786448 FBC786447:FBC786448 FKY786447:FKY786448 FUU786447:FUU786448 GEQ786447:GEQ786448 GOM786447:GOM786448 GYI786447:GYI786448 HIE786447:HIE786448 HSA786447:HSA786448 IBW786447:IBW786448 ILS786447:ILS786448 IVO786447:IVO786448 JFK786447:JFK786448 JPG786447:JPG786448 JZC786447:JZC786448 KIY786447:KIY786448 KSU786447:KSU786448 LCQ786447:LCQ786448 LMM786447:LMM786448 LWI786447:LWI786448 MGE786447:MGE786448 MQA786447:MQA786448 MZW786447:MZW786448 NJS786447:NJS786448 NTO786447:NTO786448 ODK786447:ODK786448 ONG786447:ONG786448 OXC786447:OXC786448 PGY786447:PGY786448 PQU786447:PQU786448 QAQ786447:QAQ786448 QKM786447:QKM786448 QUI786447:QUI786448 REE786447:REE786448 ROA786447:ROA786448 RXW786447:RXW786448 SHS786447:SHS786448 SRO786447:SRO786448 TBK786447:TBK786448 TLG786447:TLG786448 TVC786447:TVC786448 UEY786447:UEY786448 UOU786447:UOU786448 UYQ786447:UYQ786448 VIM786447:VIM786448 VSI786447:VSI786448 WCE786447:WCE786448 WMA786447:WMA786448 WVW786447:WVW786448 O851983:O851984 JK851983:JK851984 TG851983:TG851984 ADC851983:ADC851984 AMY851983:AMY851984 AWU851983:AWU851984 BGQ851983:BGQ851984 BQM851983:BQM851984 CAI851983:CAI851984 CKE851983:CKE851984 CUA851983:CUA851984 DDW851983:DDW851984 DNS851983:DNS851984 DXO851983:DXO851984 EHK851983:EHK851984 ERG851983:ERG851984 FBC851983:FBC851984 FKY851983:FKY851984 FUU851983:FUU851984 GEQ851983:GEQ851984 GOM851983:GOM851984 GYI851983:GYI851984 HIE851983:HIE851984 HSA851983:HSA851984 IBW851983:IBW851984 ILS851983:ILS851984 IVO851983:IVO851984 JFK851983:JFK851984 JPG851983:JPG851984 JZC851983:JZC851984 KIY851983:KIY851984 KSU851983:KSU851984 LCQ851983:LCQ851984 LMM851983:LMM851984 LWI851983:LWI851984 MGE851983:MGE851984 MQA851983:MQA851984 MZW851983:MZW851984 NJS851983:NJS851984 NTO851983:NTO851984 ODK851983:ODK851984 ONG851983:ONG851984 OXC851983:OXC851984 PGY851983:PGY851984 PQU851983:PQU851984 QAQ851983:QAQ851984 QKM851983:QKM851984 QUI851983:QUI851984 REE851983:REE851984 ROA851983:ROA851984 RXW851983:RXW851984 SHS851983:SHS851984 SRO851983:SRO851984 TBK851983:TBK851984 TLG851983:TLG851984 TVC851983:TVC851984 UEY851983:UEY851984 UOU851983:UOU851984 UYQ851983:UYQ851984 VIM851983:VIM851984 VSI851983:VSI851984 WCE851983:WCE851984 WMA851983:WMA851984 WVW851983:WVW851984 O917519:O917520 JK917519:JK917520 TG917519:TG917520 ADC917519:ADC917520 AMY917519:AMY917520 AWU917519:AWU917520 BGQ917519:BGQ917520 BQM917519:BQM917520 CAI917519:CAI917520 CKE917519:CKE917520 CUA917519:CUA917520 DDW917519:DDW917520 DNS917519:DNS917520 DXO917519:DXO917520 EHK917519:EHK917520 ERG917519:ERG917520 FBC917519:FBC917520 FKY917519:FKY917520 FUU917519:FUU917520 GEQ917519:GEQ917520 GOM917519:GOM917520 GYI917519:GYI917520 HIE917519:HIE917520 HSA917519:HSA917520 IBW917519:IBW917520 ILS917519:ILS917520 IVO917519:IVO917520 JFK917519:JFK917520 JPG917519:JPG917520 JZC917519:JZC917520 KIY917519:KIY917520 KSU917519:KSU917520 LCQ917519:LCQ917520 LMM917519:LMM917520 LWI917519:LWI917520 MGE917519:MGE917520 MQA917519:MQA917520 MZW917519:MZW917520 NJS917519:NJS917520 NTO917519:NTO917520 ODK917519:ODK917520 ONG917519:ONG917520 OXC917519:OXC917520 PGY917519:PGY917520 PQU917519:PQU917520 QAQ917519:QAQ917520 QKM917519:QKM917520 QUI917519:QUI917520 REE917519:REE917520 ROA917519:ROA917520 RXW917519:RXW917520 SHS917519:SHS917520 SRO917519:SRO917520 TBK917519:TBK917520 TLG917519:TLG917520 TVC917519:TVC917520 UEY917519:UEY917520 UOU917519:UOU917520 UYQ917519:UYQ917520 VIM917519:VIM917520 VSI917519:VSI917520 WCE917519:WCE917520 WMA917519:WMA917520 WVW917519:WVW917520 O983055:O983056 JK983055:JK983056 TG983055:TG983056 ADC983055:ADC983056 AMY983055:AMY983056 AWU983055:AWU983056 BGQ983055:BGQ983056 BQM983055:BQM983056 CAI983055:CAI983056 CKE983055:CKE983056 CUA983055:CUA983056 DDW983055:DDW983056 DNS983055:DNS983056 DXO983055:DXO983056 EHK983055:EHK983056 ERG983055:ERG983056 FBC983055:FBC983056 FKY983055:FKY983056 FUU983055:FUU983056 GEQ983055:GEQ983056 GOM983055:GOM983056 GYI983055:GYI983056 HIE983055:HIE983056 HSA983055:HSA983056 IBW983055:IBW983056 ILS983055:ILS983056 IVO983055:IVO983056 JFK983055:JFK983056 JPG983055:JPG983056 JZC983055:JZC983056 KIY983055:KIY983056 KSU983055:KSU983056 LCQ983055:LCQ983056 LMM983055:LMM983056 LWI983055:LWI983056 MGE983055:MGE983056 MQA983055:MQA983056 MZW983055:MZW983056 NJS983055:NJS983056 NTO983055:NTO983056 ODK983055:ODK983056 ONG983055:ONG983056 OXC983055:OXC983056 PGY983055:PGY983056 PQU983055:PQU983056 QAQ983055:QAQ983056 QKM983055:QKM983056 QUI983055:QUI983056 REE983055:REE983056 ROA983055:ROA983056 RXW983055:RXW983056 SHS983055:SHS983056 SRO983055:SRO983056 TBK983055:TBK983056 TLG983055:TLG983056 TVC983055:TVC983056 UEY983055:UEY983056 UOU983055:UOU983056 UYQ983055:UYQ983056 VIM983055:VIM983056 VSI983055:VSI983056 WCE983055:WCE983056 WMA983055:WMA983056 WVW983055:WVW983056 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xm:sqref>
        </x14:dataValidation>
        <x14: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x14:formula1>
            <xm:f>0</xm:f>
          </x14:formula1>
          <x14:formula2>
            <xm:f>9.99999999999999E+23</xm:f>
          </x14:formula2>
          <xm: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P131080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P196616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P262152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P327688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P393224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P458760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P524296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P589832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P655368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P720904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P786440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P851976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P917512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P983048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P15:P16 JL15:JL16 TH15:TH16 ADD15:ADD16 AMZ15:AMZ16 AWV15:AWV16 BGR15:BGR16 BQN15:BQN16 CAJ15:CAJ16 CKF15:CKF16 CUB15:CUB16 DDX15:DDX16 DNT15:DNT16 DXP15:DXP16 EHL15:EHL16 ERH15:ERH16 FBD15:FBD16 FKZ15:FKZ16 FUV15:FUV16 GER15:GER16 GON15:GON16 GYJ15:GYJ16 HIF15:HIF16 HSB15:HSB16 IBX15:IBX16 ILT15:ILT16 IVP15:IVP16 JFL15:JFL16 JPH15:JPH16 JZD15:JZD16 KIZ15:KIZ16 KSV15:KSV16 LCR15:LCR16 LMN15:LMN16 LWJ15:LWJ16 MGF15:MGF16 MQB15:MQB16 MZX15:MZX16 NJT15:NJT16 NTP15:NTP16 ODL15:ODL16 ONH15:ONH16 OXD15:OXD16 PGZ15:PGZ16 PQV15:PQV16 QAR15:QAR16 QKN15:QKN16 QUJ15:QUJ16 REF15:REF16 ROB15:ROB16 RXX15:RXX16 SHT15:SHT16 SRP15:SRP16 TBL15:TBL16 TLH15:TLH16 TVD15:TVD16 UEZ15:UEZ16 UOV15:UOV16 UYR15:UYR16 VIN15:VIN16 VSJ15:VSJ16 WCF15:WCF16 WMB15:WMB16 WVX15:WVX16 P65551:P65552 JL65551:JL65552 TH65551:TH65552 ADD65551:ADD65552 AMZ65551:AMZ65552 AWV65551:AWV65552 BGR65551:BGR65552 BQN65551:BQN65552 CAJ65551:CAJ65552 CKF65551:CKF65552 CUB65551:CUB65552 DDX65551:DDX65552 DNT65551:DNT65552 DXP65551:DXP65552 EHL65551:EHL65552 ERH65551:ERH65552 FBD65551:FBD65552 FKZ65551:FKZ65552 FUV65551:FUV65552 GER65551:GER65552 GON65551:GON65552 GYJ65551:GYJ65552 HIF65551:HIF65552 HSB65551:HSB65552 IBX65551:IBX65552 ILT65551:ILT65552 IVP65551:IVP65552 JFL65551:JFL65552 JPH65551:JPH65552 JZD65551:JZD65552 KIZ65551:KIZ65552 KSV65551:KSV65552 LCR65551:LCR65552 LMN65551:LMN65552 LWJ65551:LWJ65552 MGF65551:MGF65552 MQB65551:MQB65552 MZX65551:MZX65552 NJT65551:NJT65552 NTP65551:NTP65552 ODL65551:ODL65552 ONH65551:ONH65552 OXD65551:OXD65552 PGZ65551:PGZ65552 PQV65551:PQV65552 QAR65551:QAR65552 QKN65551:QKN65552 QUJ65551:QUJ65552 REF65551:REF65552 ROB65551:ROB65552 RXX65551:RXX65552 SHT65551:SHT65552 SRP65551:SRP65552 TBL65551:TBL65552 TLH65551:TLH65552 TVD65551:TVD65552 UEZ65551:UEZ65552 UOV65551:UOV65552 UYR65551:UYR65552 VIN65551:VIN65552 VSJ65551:VSJ65552 WCF65551:WCF65552 WMB65551:WMB65552 WVX65551:WVX65552 P131087:P131088 JL131087:JL131088 TH131087:TH131088 ADD131087:ADD131088 AMZ131087:AMZ131088 AWV131087:AWV131088 BGR131087:BGR131088 BQN131087:BQN131088 CAJ131087:CAJ131088 CKF131087:CKF131088 CUB131087:CUB131088 DDX131087:DDX131088 DNT131087:DNT131088 DXP131087:DXP131088 EHL131087:EHL131088 ERH131087:ERH131088 FBD131087:FBD131088 FKZ131087:FKZ131088 FUV131087:FUV131088 GER131087:GER131088 GON131087:GON131088 GYJ131087:GYJ131088 HIF131087:HIF131088 HSB131087:HSB131088 IBX131087:IBX131088 ILT131087:ILT131088 IVP131087:IVP131088 JFL131087:JFL131088 JPH131087:JPH131088 JZD131087:JZD131088 KIZ131087:KIZ131088 KSV131087:KSV131088 LCR131087:LCR131088 LMN131087:LMN131088 LWJ131087:LWJ131088 MGF131087:MGF131088 MQB131087:MQB131088 MZX131087:MZX131088 NJT131087:NJT131088 NTP131087:NTP131088 ODL131087:ODL131088 ONH131087:ONH131088 OXD131087:OXD131088 PGZ131087:PGZ131088 PQV131087:PQV131088 QAR131087:QAR131088 QKN131087:QKN131088 QUJ131087:QUJ131088 REF131087:REF131088 ROB131087:ROB131088 RXX131087:RXX131088 SHT131087:SHT131088 SRP131087:SRP131088 TBL131087:TBL131088 TLH131087:TLH131088 TVD131087:TVD131088 UEZ131087:UEZ131088 UOV131087:UOV131088 UYR131087:UYR131088 VIN131087:VIN131088 VSJ131087:VSJ131088 WCF131087:WCF131088 WMB131087:WMB131088 WVX131087:WVX131088 P196623:P196624 JL196623:JL196624 TH196623:TH196624 ADD196623:ADD196624 AMZ196623:AMZ196624 AWV196623:AWV196624 BGR196623:BGR196624 BQN196623:BQN196624 CAJ196623:CAJ196624 CKF196623:CKF196624 CUB196623:CUB196624 DDX196623:DDX196624 DNT196623:DNT196624 DXP196623:DXP196624 EHL196623:EHL196624 ERH196623:ERH196624 FBD196623:FBD196624 FKZ196623:FKZ196624 FUV196623:FUV196624 GER196623:GER196624 GON196623:GON196624 GYJ196623:GYJ196624 HIF196623:HIF196624 HSB196623:HSB196624 IBX196623:IBX196624 ILT196623:ILT196624 IVP196623:IVP196624 JFL196623:JFL196624 JPH196623:JPH196624 JZD196623:JZD196624 KIZ196623:KIZ196624 KSV196623:KSV196624 LCR196623:LCR196624 LMN196623:LMN196624 LWJ196623:LWJ196624 MGF196623:MGF196624 MQB196623:MQB196624 MZX196623:MZX196624 NJT196623:NJT196624 NTP196623:NTP196624 ODL196623:ODL196624 ONH196623:ONH196624 OXD196623:OXD196624 PGZ196623:PGZ196624 PQV196623:PQV196624 QAR196623:QAR196624 QKN196623:QKN196624 QUJ196623:QUJ196624 REF196623:REF196624 ROB196623:ROB196624 RXX196623:RXX196624 SHT196623:SHT196624 SRP196623:SRP196624 TBL196623:TBL196624 TLH196623:TLH196624 TVD196623:TVD196624 UEZ196623:UEZ196624 UOV196623:UOV196624 UYR196623:UYR196624 VIN196623:VIN196624 VSJ196623:VSJ196624 WCF196623:WCF196624 WMB196623:WMB196624 WVX196623:WVX196624 P262159:P262160 JL262159:JL262160 TH262159:TH262160 ADD262159:ADD262160 AMZ262159:AMZ262160 AWV262159:AWV262160 BGR262159:BGR262160 BQN262159:BQN262160 CAJ262159:CAJ262160 CKF262159:CKF262160 CUB262159:CUB262160 DDX262159:DDX262160 DNT262159:DNT262160 DXP262159:DXP262160 EHL262159:EHL262160 ERH262159:ERH262160 FBD262159:FBD262160 FKZ262159:FKZ262160 FUV262159:FUV262160 GER262159:GER262160 GON262159:GON262160 GYJ262159:GYJ262160 HIF262159:HIF262160 HSB262159:HSB262160 IBX262159:IBX262160 ILT262159:ILT262160 IVP262159:IVP262160 JFL262159:JFL262160 JPH262159:JPH262160 JZD262159:JZD262160 KIZ262159:KIZ262160 KSV262159:KSV262160 LCR262159:LCR262160 LMN262159:LMN262160 LWJ262159:LWJ262160 MGF262159:MGF262160 MQB262159:MQB262160 MZX262159:MZX262160 NJT262159:NJT262160 NTP262159:NTP262160 ODL262159:ODL262160 ONH262159:ONH262160 OXD262159:OXD262160 PGZ262159:PGZ262160 PQV262159:PQV262160 QAR262159:QAR262160 QKN262159:QKN262160 QUJ262159:QUJ262160 REF262159:REF262160 ROB262159:ROB262160 RXX262159:RXX262160 SHT262159:SHT262160 SRP262159:SRP262160 TBL262159:TBL262160 TLH262159:TLH262160 TVD262159:TVD262160 UEZ262159:UEZ262160 UOV262159:UOV262160 UYR262159:UYR262160 VIN262159:VIN262160 VSJ262159:VSJ262160 WCF262159:WCF262160 WMB262159:WMB262160 WVX262159:WVX262160 P327695:P327696 JL327695:JL327696 TH327695:TH327696 ADD327695:ADD327696 AMZ327695:AMZ327696 AWV327695:AWV327696 BGR327695:BGR327696 BQN327695:BQN327696 CAJ327695:CAJ327696 CKF327695:CKF327696 CUB327695:CUB327696 DDX327695:DDX327696 DNT327695:DNT327696 DXP327695:DXP327696 EHL327695:EHL327696 ERH327695:ERH327696 FBD327695:FBD327696 FKZ327695:FKZ327696 FUV327695:FUV327696 GER327695:GER327696 GON327695:GON327696 GYJ327695:GYJ327696 HIF327695:HIF327696 HSB327695:HSB327696 IBX327695:IBX327696 ILT327695:ILT327696 IVP327695:IVP327696 JFL327695:JFL327696 JPH327695:JPH327696 JZD327695:JZD327696 KIZ327695:KIZ327696 KSV327695:KSV327696 LCR327695:LCR327696 LMN327695:LMN327696 LWJ327695:LWJ327696 MGF327695:MGF327696 MQB327695:MQB327696 MZX327695:MZX327696 NJT327695:NJT327696 NTP327695:NTP327696 ODL327695:ODL327696 ONH327695:ONH327696 OXD327695:OXD327696 PGZ327695:PGZ327696 PQV327695:PQV327696 QAR327695:QAR327696 QKN327695:QKN327696 QUJ327695:QUJ327696 REF327695:REF327696 ROB327695:ROB327696 RXX327695:RXX327696 SHT327695:SHT327696 SRP327695:SRP327696 TBL327695:TBL327696 TLH327695:TLH327696 TVD327695:TVD327696 UEZ327695:UEZ327696 UOV327695:UOV327696 UYR327695:UYR327696 VIN327695:VIN327696 VSJ327695:VSJ327696 WCF327695:WCF327696 WMB327695:WMB327696 WVX327695:WVX327696 P393231:P393232 JL393231:JL393232 TH393231:TH393232 ADD393231:ADD393232 AMZ393231:AMZ393232 AWV393231:AWV393232 BGR393231:BGR393232 BQN393231:BQN393232 CAJ393231:CAJ393232 CKF393231:CKF393232 CUB393231:CUB393232 DDX393231:DDX393232 DNT393231:DNT393232 DXP393231:DXP393232 EHL393231:EHL393232 ERH393231:ERH393232 FBD393231:FBD393232 FKZ393231:FKZ393232 FUV393231:FUV393232 GER393231:GER393232 GON393231:GON393232 GYJ393231:GYJ393232 HIF393231:HIF393232 HSB393231:HSB393232 IBX393231:IBX393232 ILT393231:ILT393232 IVP393231:IVP393232 JFL393231:JFL393232 JPH393231:JPH393232 JZD393231:JZD393232 KIZ393231:KIZ393232 KSV393231:KSV393232 LCR393231:LCR393232 LMN393231:LMN393232 LWJ393231:LWJ393232 MGF393231:MGF393232 MQB393231:MQB393232 MZX393231:MZX393232 NJT393231:NJT393232 NTP393231:NTP393232 ODL393231:ODL393232 ONH393231:ONH393232 OXD393231:OXD393232 PGZ393231:PGZ393232 PQV393231:PQV393232 QAR393231:QAR393232 QKN393231:QKN393232 QUJ393231:QUJ393232 REF393231:REF393232 ROB393231:ROB393232 RXX393231:RXX393232 SHT393231:SHT393232 SRP393231:SRP393232 TBL393231:TBL393232 TLH393231:TLH393232 TVD393231:TVD393232 UEZ393231:UEZ393232 UOV393231:UOV393232 UYR393231:UYR393232 VIN393231:VIN393232 VSJ393231:VSJ393232 WCF393231:WCF393232 WMB393231:WMB393232 WVX393231:WVX393232 P458767:P458768 JL458767:JL458768 TH458767:TH458768 ADD458767:ADD458768 AMZ458767:AMZ458768 AWV458767:AWV458768 BGR458767:BGR458768 BQN458767:BQN458768 CAJ458767:CAJ458768 CKF458767:CKF458768 CUB458767:CUB458768 DDX458767:DDX458768 DNT458767:DNT458768 DXP458767:DXP458768 EHL458767:EHL458768 ERH458767:ERH458768 FBD458767:FBD458768 FKZ458767:FKZ458768 FUV458767:FUV458768 GER458767:GER458768 GON458767:GON458768 GYJ458767:GYJ458768 HIF458767:HIF458768 HSB458767:HSB458768 IBX458767:IBX458768 ILT458767:ILT458768 IVP458767:IVP458768 JFL458767:JFL458768 JPH458767:JPH458768 JZD458767:JZD458768 KIZ458767:KIZ458768 KSV458767:KSV458768 LCR458767:LCR458768 LMN458767:LMN458768 LWJ458767:LWJ458768 MGF458767:MGF458768 MQB458767:MQB458768 MZX458767:MZX458768 NJT458767:NJT458768 NTP458767:NTP458768 ODL458767:ODL458768 ONH458767:ONH458768 OXD458767:OXD458768 PGZ458767:PGZ458768 PQV458767:PQV458768 QAR458767:QAR458768 QKN458767:QKN458768 QUJ458767:QUJ458768 REF458767:REF458768 ROB458767:ROB458768 RXX458767:RXX458768 SHT458767:SHT458768 SRP458767:SRP458768 TBL458767:TBL458768 TLH458767:TLH458768 TVD458767:TVD458768 UEZ458767:UEZ458768 UOV458767:UOV458768 UYR458767:UYR458768 VIN458767:VIN458768 VSJ458767:VSJ458768 WCF458767:WCF458768 WMB458767:WMB458768 WVX458767:WVX458768 P524303:P524304 JL524303:JL524304 TH524303:TH524304 ADD524303:ADD524304 AMZ524303:AMZ524304 AWV524303:AWV524304 BGR524303:BGR524304 BQN524303:BQN524304 CAJ524303:CAJ524304 CKF524303:CKF524304 CUB524303:CUB524304 DDX524303:DDX524304 DNT524303:DNT524304 DXP524303:DXP524304 EHL524303:EHL524304 ERH524303:ERH524304 FBD524303:FBD524304 FKZ524303:FKZ524304 FUV524303:FUV524304 GER524303:GER524304 GON524303:GON524304 GYJ524303:GYJ524304 HIF524303:HIF524304 HSB524303:HSB524304 IBX524303:IBX524304 ILT524303:ILT524304 IVP524303:IVP524304 JFL524303:JFL524304 JPH524303:JPH524304 JZD524303:JZD524304 KIZ524303:KIZ524304 KSV524303:KSV524304 LCR524303:LCR524304 LMN524303:LMN524304 LWJ524303:LWJ524304 MGF524303:MGF524304 MQB524303:MQB524304 MZX524303:MZX524304 NJT524303:NJT524304 NTP524303:NTP524304 ODL524303:ODL524304 ONH524303:ONH524304 OXD524303:OXD524304 PGZ524303:PGZ524304 PQV524303:PQV524304 QAR524303:QAR524304 QKN524303:QKN524304 QUJ524303:QUJ524304 REF524303:REF524304 ROB524303:ROB524304 RXX524303:RXX524304 SHT524303:SHT524304 SRP524303:SRP524304 TBL524303:TBL524304 TLH524303:TLH524304 TVD524303:TVD524304 UEZ524303:UEZ524304 UOV524303:UOV524304 UYR524303:UYR524304 VIN524303:VIN524304 VSJ524303:VSJ524304 WCF524303:WCF524304 WMB524303:WMB524304 WVX524303:WVX524304 P589839:P589840 JL589839:JL589840 TH589839:TH589840 ADD589839:ADD589840 AMZ589839:AMZ589840 AWV589839:AWV589840 BGR589839:BGR589840 BQN589839:BQN589840 CAJ589839:CAJ589840 CKF589839:CKF589840 CUB589839:CUB589840 DDX589839:DDX589840 DNT589839:DNT589840 DXP589839:DXP589840 EHL589839:EHL589840 ERH589839:ERH589840 FBD589839:FBD589840 FKZ589839:FKZ589840 FUV589839:FUV589840 GER589839:GER589840 GON589839:GON589840 GYJ589839:GYJ589840 HIF589839:HIF589840 HSB589839:HSB589840 IBX589839:IBX589840 ILT589839:ILT589840 IVP589839:IVP589840 JFL589839:JFL589840 JPH589839:JPH589840 JZD589839:JZD589840 KIZ589839:KIZ589840 KSV589839:KSV589840 LCR589839:LCR589840 LMN589839:LMN589840 LWJ589839:LWJ589840 MGF589839:MGF589840 MQB589839:MQB589840 MZX589839:MZX589840 NJT589839:NJT589840 NTP589839:NTP589840 ODL589839:ODL589840 ONH589839:ONH589840 OXD589839:OXD589840 PGZ589839:PGZ589840 PQV589839:PQV589840 QAR589839:QAR589840 QKN589839:QKN589840 QUJ589839:QUJ589840 REF589839:REF589840 ROB589839:ROB589840 RXX589839:RXX589840 SHT589839:SHT589840 SRP589839:SRP589840 TBL589839:TBL589840 TLH589839:TLH589840 TVD589839:TVD589840 UEZ589839:UEZ589840 UOV589839:UOV589840 UYR589839:UYR589840 VIN589839:VIN589840 VSJ589839:VSJ589840 WCF589839:WCF589840 WMB589839:WMB589840 WVX589839:WVX589840 P655375:P655376 JL655375:JL655376 TH655375:TH655376 ADD655375:ADD655376 AMZ655375:AMZ655376 AWV655375:AWV655376 BGR655375:BGR655376 BQN655375:BQN655376 CAJ655375:CAJ655376 CKF655375:CKF655376 CUB655375:CUB655376 DDX655375:DDX655376 DNT655375:DNT655376 DXP655375:DXP655376 EHL655375:EHL655376 ERH655375:ERH655376 FBD655375:FBD655376 FKZ655375:FKZ655376 FUV655375:FUV655376 GER655375:GER655376 GON655375:GON655376 GYJ655375:GYJ655376 HIF655375:HIF655376 HSB655375:HSB655376 IBX655375:IBX655376 ILT655375:ILT655376 IVP655375:IVP655376 JFL655375:JFL655376 JPH655375:JPH655376 JZD655375:JZD655376 KIZ655375:KIZ655376 KSV655375:KSV655376 LCR655375:LCR655376 LMN655375:LMN655376 LWJ655375:LWJ655376 MGF655375:MGF655376 MQB655375:MQB655376 MZX655375:MZX655376 NJT655375:NJT655376 NTP655375:NTP655376 ODL655375:ODL655376 ONH655375:ONH655376 OXD655375:OXD655376 PGZ655375:PGZ655376 PQV655375:PQV655376 QAR655375:QAR655376 QKN655375:QKN655376 QUJ655375:QUJ655376 REF655375:REF655376 ROB655375:ROB655376 RXX655375:RXX655376 SHT655375:SHT655376 SRP655375:SRP655376 TBL655375:TBL655376 TLH655375:TLH655376 TVD655375:TVD655376 UEZ655375:UEZ655376 UOV655375:UOV655376 UYR655375:UYR655376 VIN655375:VIN655376 VSJ655375:VSJ655376 WCF655375:WCF655376 WMB655375:WMB655376 WVX655375:WVX655376 P720911:P720912 JL720911:JL720912 TH720911:TH720912 ADD720911:ADD720912 AMZ720911:AMZ720912 AWV720911:AWV720912 BGR720911:BGR720912 BQN720911:BQN720912 CAJ720911:CAJ720912 CKF720911:CKF720912 CUB720911:CUB720912 DDX720911:DDX720912 DNT720911:DNT720912 DXP720911:DXP720912 EHL720911:EHL720912 ERH720911:ERH720912 FBD720911:FBD720912 FKZ720911:FKZ720912 FUV720911:FUV720912 GER720911:GER720912 GON720911:GON720912 GYJ720911:GYJ720912 HIF720911:HIF720912 HSB720911:HSB720912 IBX720911:IBX720912 ILT720911:ILT720912 IVP720911:IVP720912 JFL720911:JFL720912 JPH720911:JPH720912 JZD720911:JZD720912 KIZ720911:KIZ720912 KSV720911:KSV720912 LCR720911:LCR720912 LMN720911:LMN720912 LWJ720911:LWJ720912 MGF720911:MGF720912 MQB720911:MQB720912 MZX720911:MZX720912 NJT720911:NJT720912 NTP720911:NTP720912 ODL720911:ODL720912 ONH720911:ONH720912 OXD720911:OXD720912 PGZ720911:PGZ720912 PQV720911:PQV720912 QAR720911:QAR720912 QKN720911:QKN720912 QUJ720911:QUJ720912 REF720911:REF720912 ROB720911:ROB720912 RXX720911:RXX720912 SHT720911:SHT720912 SRP720911:SRP720912 TBL720911:TBL720912 TLH720911:TLH720912 TVD720911:TVD720912 UEZ720911:UEZ720912 UOV720911:UOV720912 UYR720911:UYR720912 VIN720911:VIN720912 VSJ720911:VSJ720912 WCF720911:WCF720912 WMB720911:WMB720912 WVX720911:WVX720912 P786447:P786448 JL786447:JL786448 TH786447:TH786448 ADD786447:ADD786448 AMZ786447:AMZ786448 AWV786447:AWV786448 BGR786447:BGR786448 BQN786447:BQN786448 CAJ786447:CAJ786448 CKF786447:CKF786448 CUB786447:CUB786448 DDX786447:DDX786448 DNT786447:DNT786448 DXP786447:DXP786448 EHL786447:EHL786448 ERH786447:ERH786448 FBD786447:FBD786448 FKZ786447:FKZ786448 FUV786447:FUV786448 GER786447:GER786448 GON786447:GON786448 GYJ786447:GYJ786448 HIF786447:HIF786448 HSB786447:HSB786448 IBX786447:IBX786448 ILT786447:ILT786448 IVP786447:IVP786448 JFL786447:JFL786448 JPH786447:JPH786448 JZD786447:JZD786448 KIZ786447:KIZ786448 KSV786447:KSV786448 LCR786447:LCR786448 LMN786447:LMN786448 LWJ786447:LWJ786448 MGF786447:MGF786448 MQB786447:MQB786448 MZX786447:MZX786448 NJT786447:NJT786448 NTP786447:NTP786448 ODL786447:ODL786448 ONH786447:ONH786448 OXD786447:OXD786448 PGZ786447:PGZ786448 PQV786447:PQV786448 QAR786447:QAR786448 QKN786447:QKN786448 QUJ786447:QUJ786448 REF786447:REF786448 ROB786447:ROB786448 RXX786447:RXX786448 SHT786447:SHT786448 SRP786447:SRP786448 TBL786447:TBL786448 TLH786447:TLH786448 TVD786447:TVD786448 UEZ786447:UEZ786448 UOV786447:UOV786448 UYR786447:UYR786448 VIN786447:VIN786448 VSJ786447:VSJ786448 WCF786447:WCF786448 WMB786447:WMB786448 WVX786447:WVX786448 P851983:P851984 JL851983:JL851984 TH851983:TH851984 ADD851983:ADD851984 AMZ851983:AMZ851984 AWV851983:AWV851984 BGR851983:BGR851984 BQN851983:BQN851984 CAJ851983:CAJ851984 CKF851983:CKF851984 CUB851983:CUB851984 DDX851983:DDX851984 DNT851983:DNT851984 DXP851983:DXP851984 EHL851983:EHL851984 ERH851983:ERH851984 FBD851983:FBD851984 FKZ851983:FKZ851984 FUV851983:FUV851984 GER851983:GER851984 GON851983:GON851984 GYJ851983:GYJ851984 HIF851983:HIF851984 HSB851983:HSB851984 IBX851983:IBX851984 ILT851983:ILT851984 IVP851983:IVP851984 JFL851983:JFL851984 JPH851983:JPH851984 JZD851983:JZD851984 KIZ851983:KIZ851984 KSV851983:KSV851984 LCR851983:LCR851984 LMN851983:LMN851984 LWJ851983:LWJ851984 MGF851983:MGF851984 MQB851983:MQB851984 MZX851983:MZX851984 NJT851983:NJT851984 NTP851983:NTP851984 ODL851983:ODL851984 ONH851983:ONH851984 OXD851983:OXD851984 PGZ851983:PGZ851984 PQV851983:PQV851984 QAR851983:QAR851984 QKN851983:QKN851984 QUJ851983:QUJ851984 REF851983:REF851984 ROB851983:ROB851984 RXX851983:RXX851984 SHT851983:SHT851984 SRP851983:SRP851984 TBL851983:TBL851984 TLH851983:TLH851984 TVD851983:TVD851984 UEZ851983:UEZ851984 UOV851983:UOV851984 UYR851983:UYR851984 VIN851983:VIN851984 VSJ851983:VSJ851984 WCF851983:WCF851984 WMB851983:WMB851984 WVX851983:WVX851984 P917519:P917520 JL917519:JL917520 TH917519:TH917520 ADD917519:ADD917520 AMZ917519:AMZ917520 AWV917519:AWV917520 BGR917519:BGR917520 BQN917519:BQN917520 CAJ917519:CAJ917520 CKF917519:CKF917520 CUB917519:CUB917520 DDX917519:DDX917520 DNT917519:DNT917520 DXP917519:DXP917520 EHL917519:EHL917520 ERH917519:ERH917520 FBD917519:FBD917520 FKZ917519:FKZ917520 FUV917519:FUV917520 GER917519:GER917520 GON917519:GON917520 GYJ917519:GYJ917520 HIF917519:HIF917520 HSB917519:HSB917520 IBX917519:IBX917520 ILT917519:ILT917520 IVP917519:IVP917520 JFL917519:JFL917520 JPH917519:JPH917520 JZD917519:JZD917520 KIZ917519:KIZ917520 KSV917519:KSV917520 LCR917519:LCR917520 LMN917519:LMN917520 LWJ917519:LWJ917520 MGF917519:MGF917520 MQB917519:MQB917520 MZX917519:MZX917520 NJT917519:NJT917520 NTP917519:NTP917520 ODL917519:ODL917520 ONH917519:ONH917520 OXD917519:OXD917520 PGZ917519:PGZ917520 PQV917519:PQV917520 QAR917519:QAR917520 QKN917519:QKN917520 QUJ917519:QUJ917520 REF917519:REF917520 ROB917519:ROB917520 RXX917519:RXX917520 SHT917519:SHT917520 SRP917519:SRP917520 TBL917519:TBL917520 TLH917519:TLH917520 TVD917519:TVD917520 UEZ917519:UEZ917520 UOV917519:UOV917520 UYR917519:UYR917520 VIN917519:VIN917520 VSJ917519:VSJ917520 WCF917519:WCF917520 WMB917519:WMB917520 WVX917519:WVX917520 P983055:P983056 JL983055:JL983056 TH983055:TH983056 ADD983055:ADD983056 AMZ983055:AMZ983056 AWV983055:AWV983056 BGR983055:BGR983056 BQN983055:BQN983056 CAJ983055:CAJ983056 CKF983055:CKF983056 CUB983055:CUB983056 DDX983055:DDX983056 DNT983055:DNT983056 DXP983055:DXP983056 EHL983055:EHL983056 ERH983055:ERH983056 FBD983055:FBD983056 FKZ983055:FKZ983056 FUV983055:FUV983056 GER983055:GER983056 GON983055:GON983056 GYJ983055:GYJ983056 HIF983055:HIF983056 HSB983055:HSB983056 IBX983055:IBX983056 ILT983055:ILT983056 IVP983055:IVP983056 JFL983055:JFL983056 JPH983055:JPH983056 JZD983055:JZD983056 KIZ983055:KIZ983056 KSV983055:KSV983056 LCR983055:LCR983056 LMN983055:LMN983056 LWJ983055:LWJ983056 MGF983055:MGF983056 MQB983055:MQB983056 MZX983055:MZX983056 NJT983055:NJT983056 NTP983055:NTP983056 ODL983055:ODL983056 ONH983055:ONH983056 OXD983055:OXD983056 PGZ983055:PGZ983056 PQV983055:PQV983056 QAR983055:QAR983056 QKN983055:QKN983056 QUJ983055:QUJ983056 REF983055:REF983056 ROB983055:ROB983056 RXX983055:RXX983056 SHT983055:SHT983056 SRP983055:SRP983056 TBL983055:TBL983056 TLH983055:TLH983056 TVD983055:TVD983056 UEZ983055:UEZ983056 UOV983055:UOV983056 UYR983055:UYR983056 VIN983055:VIN983056 VSJ983055:VSJ983056 WCF983055:WCF983056 WMB983055:WMB983056 WVX983055:WVX983056 P13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WVX13 P65549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P131085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P196621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P262157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P327693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P393229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P458765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P524301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P589837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P655373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P720909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P786445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P851981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P917517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P983053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M15:M16 JI15:JI16 TE15:TE16 ADA15:ADA16 AMW15:AMW16 AWS15:AWS16 BGO15:BGO16 BQK15:BQK16 CAG15:CAG16 CKC15:CKC16 CTY15:CTY16 DDU15:DDU16 DNQ15:DNQ16 DXM15:DXM16 EHI15:EHI16 ERE15:ERE16 FBA15:FBA16 FKW15:FKW16 FUS15:FUS16 GEO15:GEO16 GOK15:GOK16 GYG15:GYG16 HIC15:HIC16 HRY15:HRY16 IBU15:IBU16 ILQ15:ILQ16 IVM15:IVM16 JFI15:JFI16 JPE15:JPE16 JZA15:JZA16 KIW15:KIW16 KSS15:KSS16 LCO15:LCO16 LMK15:LMK16 LWG15:LWG16 MGC15:MGC16 MPY15:MPY16 MZU15:MZU16 NJQ15:NJQ16 NTM15:NTM16 ODI15:ODI16 ONE15:ONE16 OXA15:OXA16 PGW15:PGW16 PQS15:PQS16 QAO15:QAO16 QKK15:QKK16 QUG15:QUG16 REC15:REC16 RNY15:RNY16 RXU15:RXU16 SHQ15:SHQ16 SRM15:SRM16 TBI15:TBI16 TLE15:TLE16 TVA15:TVA16 UEW15:UEW16 UOS15:UOS16 UYO15:UYO16 VIK15:VIK16 VSG15:VSG16 WCC15:WCC16 WLY15:WLY16 WVU15:WVU16 M65551:M65552 JI65551:JI65552 TE65551:TE65552 ADA65551:ADA65552 AMW65551:AMW65552 AWS65551:AWS65552 BGO65551:BGO65552 BQK65551:BQK65552 CAG65551:CAG65552 CKC65551:CKC65552 CTY65551:CTY65552 DDU65551:DDU65552 DNQ65551:DNQ65552 DXM65551:DXM65552 EHI65551:EHI65552 ERE65551:ERE65552 FBA65551:FBA65552 FKW65551:FKW65552 FUS65551:FUS65552 GEO65551:GEO65552 GOK65551:GOK65552 GYG65551:GYG65552 HIC65551:HIC65552 HRY65551:HRY65552 IBU65551:IBU65552 ILQ65551:ILQ65552 IVM65551:IVM65552 JFI65551:JFI65552 JPE65551:JPE65552 JZA65551:JZA65552 KIW65551:KIW65552 KSS65551:KSS65552 LCO65551:LCO65552 LMK65551:LMK65552 LWG65551:LWG65552 MGC65551:MGC65552 MPY65551:MPY65552 MZU65551:MZU65552 NJQ65551:NJQ65552 NTM65551:NTM65552 ODI65551:ODI65552 ONE65551:ONE65552 OXA65551:OXA65552 PGW65551:PGW65552 PQS65551:PQS65552 QAO65551:QAO65552 QKK65551:QKK65552 QUG65551:QUG65552 REC65551:REC65552 RNY65551:RNY65552 RXU65551:RXU65552 SHQ65551:SHQ65552 SRM65551:SRM65552 TBI65551:TBI65552 TLE65551:TLE65552 TVA65551:TVA65552 UEW65551:UEW65552 UOS65551:UOS65552 UYO65551:UYO65552 VIK65551:VIK65552 VSG65551:VSG65552 WCC65551:WCC65552 WLY65551:WLY65552 WVU65551:WVU65552 M131087:M131088 JI131087:JI131088 TE131087:TE131088 ADA131087:ADA131088 AMW131087:AMW131088 AWS131087:AWS131088 BGO131087:BGO131088 BQK131087:BQK131088 CAG131087:CAG131088 CKC131087:CKC131088 CTY131087:CTY131088 DDU131087:DDU131088 DNQ131087:DNQ131088 DXM131087:DXM131088 EHI131087:EHI131088 ERE131087:ERE131088 FBA131087:FBA131088 FKW131087:FKW131088 FUS131087:FUS131088 GEO131087:GEO131088 GOK131087:GOK131088 GYG131087:GYG131088 HIC131087:HIC131088 HRY131087:HRY131088 IBU131087:IBU131088 ILQ131087:ILQ131088 IVM131087:IVM131088 JFI131087:JFI131088 JPE131087:JPE131088 JZA131087:JZA131088 KIW131087:KIW131088 KSS131087:KSS131088 LCO131087:LCO131088 LMK131087:LMK131088 LWG131087:LWG131088 MGC131087:MGC131088 MPY131087:MPY131088 MZU131087:MZU131088 NJQ131087:NJQ131088 NTM131087:NTM131088 ODI131087:ODI131088 ONE131087:ONE131088 OXA131087:OXA131088 PGW131087:PGW131088 PQS131087:PQS131088 QAO131087:QAO131088 QKK131087:QKK131088 QUG131087:QUG131088 REC131087:REC131088 RNY131087:RNY131088 RXU131087:RXU131088 SHQ131087:SHQ131088 SRM131087:SRM131088 TBI131087:TBI131088 TLE131087:TLE131088 TVA131087:TVA131088 UEW131087:UEW131088 UOS131087:UOS131088 UYO131087:UYO131088 VIK131087:VIK131088 VSG131087:VSG131088 WCC131087:WCC131088 WLY131087:WLY131088 WVU131087:WVU131088 M196623:M196624 JI196623:JI196624 TE196623:TE196624 ADA196623:ADA196624 AMW196623:AMW196624 AWS196623:AWS196624 BGO196623:BGO196624 BQK196623:BQK196624 CAG196623:CAG196624 CKC196623:CKC196624 CTY196623:CTY196624 DDU196623:DDU196624 DNQ196623:DNQ196624 DXM196623:DXM196624 EHI196623:EHI196624 ERE196623:ERE196624 FBA196623:FBA196624 FKW196623:FKW196624 FUS196623:FUS196624 GEO196623:GEO196624 GOK196623:GOK196624 GYG196623:GYG196624 HIC196623:HIC196624 HRY196623:HRY196624 IBU196623:IBU196624 ILQ196623:ILQ196624 IVM196623:IVM196624 JFI196623:JFI196624 JPE196623:JPE196624 JZA196623:JZA196624 KIW196623:KIW196624 KSS196623:KSS196624 LCO196623:LCO196624 LMK196623:LMK196624 LWG196623:LWG196624 MGC196623:MGC196624 MPY196623:MPY196624 MZU196623:MZU196624 NJQ196623:NJQ196624 NTM196623:NTM196624 ODI196623:ODI196624 ONE196623:ONE196624 OXA196623:OXA196624 PGW196623:PGW196624 PQS196623:PQS196624 QAO196623:QAO196624 QKK196623:QKK196624 QUG196623:QUG196624 REC196623:REC196624 RNY196623:RNY196624 RXU196623:RXU196624 SHQ196623:SHQ196624 SRM196623:SRM196624 TBI196623:TBI196624 TLE196623:TLE196624 TVA196623:TVA196624 UEW196623:UEW196624 UOS196623:UOS196624 UYO196623:UYO196624 VIK196623:VIK196624 VSG196623:VSG196624 WCC196623:WCC196624 WLY196623:WLY196624 WVU196623:WVU196624 M262159:M262160 JI262159:JI262160 TE262159:TE262160 ADA262159:ADA262160 AMW262159:AMW262160 AWS262159:AWS262160 BGO262159:BGO262160 BQK262159:BQK262160 CAG262159:CAG262160 CKC262159:CKC262160 CTY262159:CTY262160 DDU262159:DDU262160 DNQ262159:DNQ262160 DXM262159:DXM262160 EHI262159:EHI262160 ERE262159:ERE262160 FBA262159:FBA262160 FKW262159:FKW262160 FUS262159:FUS262160 GEO262159:GEO262160 GOK262159:GOK262160 GYG262159:GYG262160 HIC262159:HIC262160 HRY262159:HRY262160 IBU262159:IBU262160 ILQ262159:ILQ262160 IVM262159:IVM262160 JFI262159:JFI262160 JPE262159:JPE262160 JZA262159:JZA262160 KIW262159:KIW262160 KSS262159:KSS262160 LCO262159:LCO262160 LMK262159:LMK262160 LWG262159:LWG262160 MGC262159:MGC262160 MPY262159:MPY262160 MZU262159:MZU262160 NJQ262159:NJQ262160 NTM262159:NTM262160 ODI262159:ODI262160 ONE262159:ONE262160 OXA262159:OXA262160 PGW262159:PGW262160 PQS262159:PQS262160 QAO262159:QAO262160 QKK262159:QKK262160 QUG262159:QUG262160 REC262159:REC262160 RNY262159:RNY262160 RXU262159:RXU262160 SHQ262159:SHQ262160 SRM262159:SRM262160 TBI262159:TBI262160 TLE262159:TLE262160 TVA262159:TVA262160 UEW262159:UEW262160 UOS262159:UOS262160 UYO262159:UYO262160 VIK262159:VIK262160 VSG262159:VSG262160 WCC262159:WCC262160 WLY262159:WLY262160 WVU262159:WVU262160 M327695:M327696 JI327695:JI327696 TE327695:TE327696 ADA327695:ADA327696 AMW327695:AMW327696 AWS327695:AWS327696 BGO327695:BGO327696 BQK327695:BQK327696 CAG327695:CAG327696 CKC327695:CKC327696 CTY327695:CTY327696 DDU327695:DDU327696 DNQ327695:DNQ327696 DXM327695:DXM327696 EHI327695:EHI327696 ERE327695:ERE327696 FBA327695:FBA327696 FKW327695:FKW327696 FUS327695:FUS327696 GEO327695:GEO327696 GOK327695:GOK327696 GYG327695:GYG327696 HIC327695:HIC327696 HRY327695:HRY327696 IBU327695:IBU327696 ILQ327695:ILQ327696 IVM327695:IVM327696 JFI327695:JFI327696 JPE327695:JPE327696 JZA327695:JZA327696 KIW327695:KIW327696 KSS327695:KSS327696 LCO327695:LCO327696 LMK327695:LMK327696 LWG327695:LWG327696 MGC327695:MGC327696 MPY327695:MPY327696 MZU327695:MZU327696 NJQ327695:NJQ327696 NTM327695:NTM327696 ODI327695:ODI327696 ONE327695:ONE327696 OXA327695:OXA327696 PGW327695:PGW327696 PQS327695:PQS327696 QAO327695:QAO327696 QKK327695:QKK327696 QUG327695:QUG327696 REC327695:REC327696 RNY327695:RNY327696 RXU327695:RXU327696 SHQ327695:SHQ327696 SRM327695:SRM327696 TBI327695:TBI327696 TLE327695:TLE327696 TVA327695:TVA327696 UEW327695:UEW327696 UOS327695:UOS327696 UYO327695:UYO327696 VIK327695:VIK327696 VSG327695:VSG327696 WCC327695:WCC327696 WLY327695:WLY327696 WVU327695:WVU327696 M393231:M393232 JI393231:JI393232 TE393231:TE393232 ADA393231:ADA393232 AMW393231:AMW393232 AWS393231:AWS393232 BGO393231:BGO393232 BQK393231:BQK393232 CAG393231:CAG393232 CKC393231:CKC393232 CTY393231:CTY393232 DDU393231:DDU393232 DNQ393231:DNQ393232 DXM393231:DXM393232 EHI393231:EHI393232 ERE393231:ERE393232 FBA393231:FBA393232 FKW393231:FKW393232 FUS393231:FUS393232 GEO393231:GEO393232 GOK393231:GOK393232 GYG393231:GYG393232 HIC393231:HIC393232 HRY393231:HRY393232 IBU393231:IBU393232 ILQ393231:ILQ393232 IVM393231:IVM393232 JFI393231:JFI393232 JPE393231:JPE393232 JZA393231:JZA393232 KIW393231:KIW393232 KSS393231:KSS393232 LCO393231:LCO393232 LMK393231:LMK393232 LWG393231:LWG393232 MGC393231:MGC393232 MPY393231:MPY393232 MZU393231:MZU393232 NJQ393231:NJQ393232 NTM393231:NTM393232 ODI393231:ODI393232 ONE393231:ONE393232 OXA393231:OXA393232 PGW393231:PGW393232 PQS393231:PQS393232 QAO393231:QAO393232 QKK393231:QKK393232 QUG393231:QUG393232 REC393231:REC393232 RNY393231:RNY393232 RXU393231:RXU393232 SHQ393231:SHQ393232 SRM393231:SRM393232 TBI393231:TBI393232 TLE393231:TLE393232 TVA393231:TVA393232 UEW393231:UEW393232 UOS393231:UOS393232 UYO393231:UYO393232 VIK393231:VIK393232 VSG393231:VSG393232 WCC393231:WCC393232 WLY393231:WLY393232 WVU393231:WVU393232 M458767:M458768 JI458767:JI458768 TE458767:TE458768 ADA458767:ADA458768 AMW458767:AMW458768 AWS458767:AWS458768 BGO458767:BGO458768 BQK458767:BQK458768 CAG458767:CAG458768 CKC458767:CKC458768 CTY458767:CTY458768 DDU458767:DDU458768 DNQ458767:DNQ458768 DXM458767:DXM458768 EHI458767:EHI458768 ERE458767:ERE458768 FBA458767:FBA458768 FKW458767:FKW458768 FUS458767:FUS458768 GEO458767:GEO458768 GOK458767:GOK458768 GYG458767:GYG458768 HIC458767:HIC458768 HRY458767:HRY458768 IBU458767:IBU458768 ILQ458767:ILQ458768 IVM458767:IVM458768 JFI458767:JFI458768 JPE458767:JPE458768 JZA458767:JZA458768 KIW458767:KIW458768 KSS458767:KSS458768 LCO458767:LCO458768 LMK458767:LMK458768 LWG458767:LWG458768 MGC458767:MGC458768 MPY458767:MPY458768 MZU458767:MZU458768 NJQ458767:NJQ458768 NTM458767:NTM458768 ODI458767:ODI458768 ONE458767:ONE458768 OXA458767:OXA458768 PGW458767:PGW458768 PQS458767:PQS458768 QAO458767:QAO458768 QKK458767:QKK458768 QUG458767:QUG458768 REC458767:REC458768 RNY458767:RNY458768 RXU458767:RXU458768 SHQ458767:SHQ458768 SRM458767:SRM458768 TBI458767:TBI458768 TLE458767:TLE458768 TVA458767:TVA458768 UEW458767:UEW458768 UOS458767:UOS458768 UYO458767:UYO458768 VIK458767:VIK458768 VSG458767:VSG458768 WCC458767:WCC458768 WLY458767:WLY458768 WVU458767:WVU458768 M524303:M524304 JI524303:JI524304 TE524303:TE524304 ADA524303:ADA524304 AMW524303:AMW524304 AWS524303:AWS524304 BGO524303:BGO524304 BQK524303:BQK524304 CAG524303:CAG524304 CKC524303:CKC524304 CTY524303:CTY524304 DDU524303:DDU524304 DNQ524303:DNQ524304 DXM524303:DXM524304 EHI524303:EHI524304 ERE524303:ERE524304 FBA524303:FBA524304 FKW524303:FKW524304 FUS524303:FUS524304 GEO524303:GEO524304 GOK524303:GOK524304 GYG524303:GYG524304 HIC524303:HIC524304 HRY524303:HRY524304 IBU524303:IBU524304 ILQ524303:ILQ524304 IVM524303:IVM524304 JFI524303:JFI524304 JPE524303:JPE524304 JZA524303:JZA524304 KIW524303:KIW524304 KSS524303:KSS524304 LCO524303:LCO524304 LMK524303:LMK524304 LWG524303:LWG524304 MGC524303:MGC524304 MPY524303:MPY524304 MZU524303:MZU524304 NJQ524303:NJQ524304 NTM524303:NTM524304 ODI524303:ODI524304 ONE524303:ONE524304 OXA524303:OXA524304 PGW524303:PGW524304 PQS524303:PQS524304 QAO524303:QAO524304 QKK524303:QKK524304 QUG524303:QUG524304 REC524303:REC524304 RNY524303:RNY524304 RXU524303:RXU524304 SHQ524303:SHQ524304 SRM524303:SRM524304 TBI524303:TBI524304 TLE524303:TLE524304 TVA524303:TVA524304 UEW524303:UEW524304 UOS524303:UOS524304 UYO524303:UYO524304 VIK524303:VIK524304 VSG524303:VSG524304 WCC524303:WCC524304 WLY524303:WLY524304 WVU524303:WVU524304 M589839:M589840 JI589839:JI589840 TE589839:TE589840 ADA589839:ADA589840 AMW589839:AMW589840 AWS589839:AWS589840 BGO589839:BGO589840 BQK589839:BQK589840 CAG589839:CAG589840 CKC589839:CKC589840 CTY589839:CTY589840 DDU589839:DDU589840 DNQ589839:DNQ589840 DXM589839:DXM589840 EHI589839:EHI589840 ERE589839:ERE589840 FBA589839:FBA589840 FKW589839:FKW589840 FUS589839:FUS589840 GEO589839:GEO589840 GOK589839:GOK589840 GYG589839:GYG589840 HIC589839:HIC589840 HRY589839:HRY589840 IBU589839:IBU589840 ILQ589839:ILQ589840 IVM589839:IVM589840 JFI589839:JFI589840 JPE589839:JPE589840 JZA589839:JZA589840 KIW589839:KIW589840 KSS589839:KSS589840 LCO589839:LCO589840 LMK589839:LMK589840 LWG589839:LWG589840 MGC589839:MGC589840 MPY589839:MPY589840 MZU589839:MZU589840 NJQ589839:NJQ589840 NTM589839:NTM589840 ODI589839:ODI589840 ONE589839:ONE589840 OXA589839:OXA589840 PGW589839:PGW589840 PQS589839:PQS589840 QAO589839:QAO589840 QKK589839:QKK589840 QUG589839:QUG589840 REC589839:REC589840 RNY589839:RNY589840 RXU589839:RXU589840 SHQ589839:SHQ589840 SRM589839:SRM589840 TBI589839:TBI589840 TLE589839:TLE589840 TVA589839:TVA589840 UEW589839:UEW589840 UOS589839:UOS589840 UYO589839:UYO589840 VIK589839:VIK589840 VSG589839:VSG589840 WCC589839:WCC589840 WLY589839:WLY589840 WVU589839:WVU589840 M655375:M655376 JI655375:JI655376 TE655375:TE655376 ADA655375:ADA655376 AMW655375:AMW655376 AWS655375:AWS655376 BGO655375:BGO655376 BQK655375:BQK655376 CAG655375:CAG655376 CKC655375:CKC655376 CTY655375:CTY655376 DDU655375:DDU655376 DNQ655375:DNQ655376 DXM655375:DXM655376 EHI655375:EHI655376 ERE655375:ERE655376 FBA655375:FBA655376 FKW655375:FKW655376 FUS655375:FUS655376 GEO655375:GEO655376 GOK655375:GOK655376 GYG655375:GYG655376 HIC655375:HIC655376 HRY655375:HRY655376 IBU655375:IBU655376 ILQ655375:ILQ655376 IVM655375:IVM655376 JFI655375:JFI655376 JPE655375:JPE655376 JZA655375:JZA655376 KIW655375:KIW655376 KSS655375:KSS655376 LCO655375:LCO655376 LMK655375:LMK655376 LWG655375:LWG655376 MGC655375:MGC655376 MPY655375:MPY655376 MZU655375:MZU655376 NJQ655375:NJQ655376 NTM655375:NTM655376 ODI655375:ODI655376 ONE655375:ONE655376 OXA655375:OXA655376 PGW655375:PGW655376 PQS655375:PQS655376 QAO655375:QAO655376 QKK655375:QKK655376 QUG655375:QUG655376 REC655375:REC655376 RNY655375:RNY655376 RXU655375:RXU655376 SHQ655375:SHQ655376 SRM655375:SRM655376 TBI655375:TBI655376 TLE655375:TLE655376 TVA655375:TVA655376 UEW655375:UEW655376 UOS655375:UOS655376 UYO655375:UYO655376 VIK655375:VIK655376 VSG655375:VSG655376 WCC655375:WCC655376 WLY655375:WLY655376 WVU655375:WVU655376 M720911:M720912 JI720911:JI720912 TE720911:TE720912 ADA720911:ADA720912 AMW720911:AMW720912 AWS720911:AWS720912 BGO720911:BGO720912 BQK720911:BQK720912 CAG720911:CAG720912 CKC720911:CKC720912 CTY720911:CTY720912 DDU720911:DDU720912 DNQ720911:DNQ720912 DXM720911:DXM720912 EHI720911:EHI720912 ERE720911:ERE720912 FBA720911:FBA720912 FKW720911:FKW720912 FUS720911:FUS720912 GEO720911:GEO720912 GOK720911:GOK720912 GYG720911:GYG720912 HIC720911:HIC720912 HRY720911:HRY720912 IBU720911:IBU720912 ILQ720911:ILQ720912 IVM720911:IVM720912 JFI720911:JFI720912 JPE720911:JPE720912 JZA720911:JZA720912 KIW720911:KIW720912 KSS720911:KSS720912 LCO720911:LCO720912 LMK720911:LMK720912 LWG720911:LWG720912 MGC720911:MGC720912 MPY720911:MPY720912 MZU720911:MZU720912 NJQ720911:NJQ720912 NTM720911:NTM720912 ODI720911:ODI720912 ONE720911:ONE720912 OXA720911:OXA720912 PGW720911:PGW720912 PQS720911:PQS720912 QAO720911:QAO720912 QKK720911:QKK720912 QUG720911:QUG720912 REC720911:REC720912 RNY720911:RNY720912 RXU720911:RXU720912 SHQ720911:SHQ720912 SRM720911:SRM720912 TBI720911:TBI720912 TLE720911:TLE720912 TVA720911:TVA720912 UEW720911:UEW720912 UOS720911:UOS720912 UYO720911:UYO720912 VIK720911:VIK720912 VSG720911:VSG720912 WCC720911:WCC720912 WLY720911:WLY720912 WVU720911:WVU720912 M786447:M786448 JI786447:JI786448 TE786447:TE786448 ADA786447:ADA786448 AMW786447:AMW786448 AWS786447:AWS786448 BGO786447:BGO786448 BQK786447:BQK786448 CAG786447:CAG786448 CKC786447:CKC786448 CTY786447:CTY786448 DDU786447:DDU786448 DNQ786447:DNQ786448 DXM786447:DXM786448 EHI786447:EHI786448 ERE786447:ERE786448 FBA786447:FBA786448 FKW786447:FKW786448 FUS786447:FUS786448 GEO786447:GEO786448 GOK786447:GOK786448 GYG786447:GYG786448 HIC786447:HIC786448 HRY786447:HRY786448 IBU786447:IBU786448 ILQ786447:ILQ786448 IVM786447:IVM786448 JFI786447:JFI786448 JPE786447:JPE786448 JZA786447:JZA786448 KIW786447:KIW786448 KSS786447:KSS786448 LCO786447:LCO786448 LMK786447:LMK786448 LWG786447:LWG786448 MGC786447:MGC786448 MPY786447:MPY786448 MZU786447:MZU786448 NJQ786447:NJQ786448 NTM786447:NTM786448 ODI786447:ODI786448 ONE786447:ONE786448 OXA786447:OXA786448 PGW786447:PGW786448 PQS786447:PQS786448 QAO786447:QAO786448 QKK786447:QKK786448 QUG786447:QUG786448 REC786447:REC786448 RNY786447:RNY786448 RXU786447:RXU786448 SHQ786447:SHQ786448 SRM786447:SRM786448 TBI786447:TBI786448 TLE786447:TLE786448 TVA786447:TVA786448 UEW786447:UEW786448 UOS786447:UOS786448 UYO786447:UYO786448 VIK786447:VIK786448 VSG786447:VSG786448 WCC786447:WCC786448 WLY786447:WLY786448 WVU786447:WVU786448 M851983:M851984 JI851983:JI851984 TE851983:TE851984 ADA851983:ADA851984 AMW851983:AMW851984 AWS851983:AWS851984 BGO851983:BGO851984 BQK851983:BQK851984 CAG851983:CAG851984 CKC851983:CKC851984 CTY851983:CTY851984 DDU851983:DDU851984 DNQ851983:DNQ851984 DXM851983:DXM851984 EHI851983:EHI851984 ERE851983:ERE851984 FBA851983:FBA851984 FKW851983:FKW851984 FUS851983:FUS851984 GEO851983:GEO851984 GOK851983:GOK851984 GYG851983:GYG851984 HIC851983:HIC851984 HRY851983:HRY851984 IBU851983:IBU851984 ILQ851983:ILQ851984 IVM851983:IVM851984 JFI851983:JFI851984 JPE851983:JPE851984 JZA851983:JZA851984 KIW851983:KIW851984 KSS851983:KSS851984 LCO851983:LCO851984 LMK851983:LMK851984 LWG851983:LWG851984 MGC851983:MGC851984 MPY851983:MPY851984 MZU851983:MZU851984 NJQ851983:NJQ851984 NTM851983:NTM851984 ODI851983:ODI851984 ONE851983:ONE851984 OXA851983:OXA851984 PGW851983:PGW851984 PQS851983:PQS851984 QAO851983:QAO851984 QKK851983:QKK851984 QUG851983:QUG851984 REC851983:REC851984 RNY851983:RNY851984 RXU851983:RXU851984 SHQ851983:SHQ851984 SRM851983:SRM851984 TBI851983:TBI851984 TLE851983:TLE851984 TVA851983:TVA851984 UEW851983:UEW851984 UOS851983:UOS851984 UYO851983:UYO851984 VIK851983:VIK851984 VSG851983:VSG851984 WCC851983:WCC851984 WLY851983:WLY851984 WVU851983:WVU851984 M917519:M917520 JI917519:JI917520 TE917519:TE917520 ADA917519:ADA917520 AMW917519:AMW917520 AWS917519:AWS917520 BGO917519:BGO917520 BQK917519:BQK917520 CAG917519:CAG917520 CKC917519:CKC917520 CTY917519:CTY917520 DDU917519:DDU917520 DNQ917519:DNQ917520 DXM917519:DXM917520 EHI917519:EHI917520 ERE917519:ERE917520 FBA917519:FBA917520 FKW917519:FKW917520 FUS917519:FUS917520 GEO917519:GEO917520 GOK917519:GOK917520 GYG917519:GYG917520 HIC917519:HIC917520 HRY917519:HRY917520 IBU917519:IBU917520 ILQ917519:ILQ917520 IVM917519:IVM917520 JFI917519:JFI917520 JPE917519:JPE917520 JZA917519:JZA917520 KIW917519:KIW917520 KSS917519:KSS917520 LCO917519:LCO917520 LMK917519:LMK917520 LWG917519:LWG917520 MGC917519:MGC917520 MPY917519:MPY917520 MZU917519:MZU917520 NJQ917519:NJQ917520 NTM917519:NTM917520 ODI917519:ODI917520 ONE917519:ONE917520 OXA917519:OXA917520 PGW917519:PGW917520 PQS917519:PQS917520 QAO917519:QAO917520 QKK917519:QKK917520 QUG917519:QUG917520 REC917519:REC917520 RNY917519:RNY917520 RXU917519:RXU917520 SHQ917519:SHQ917520 SRM917519:SRM917520 TBI917519:TBI917520 TLE917519:TLE917520 TVA917519:TVA917520 UEW917519:UEW917520 UOS917519:UOS917520 UYO917519:UYO917520 VIK917519:VIK917520 VSG917519:VSG917520 WCC917519:WCC917520 WLY917519:WLY917520 WVU917519:WVU917520 M983055:M983056 JI983055:JI983056 TE983055:TE983056 ADA983055:ADA983056 AMW983055:AMW983056 AWS983055:AWS983056 BGO983055:BGO983056 BQK983055:BQK983056 CAG983055:CAG983056 CKC983055:CKC983056 CTY983055:CTY983056 DDU983055:DDU983056 DNQ983055:DNQ983056 DXM983055:DXM983056 EHI983055:EHI983056 ERE983055:ERE983056 FBA983055:FBA983056 FKW983055:FKW983056 FUS983055:FUS983056 GEO983055:GEO983056 GOK983055:GOK983056 GYG983055:GYG983056 HIC983055:HIC983056 HRY983055:HRY983056 IBU983055:IBU983056 ILQ983055:ILQ983056 IVM983055:IVM983056 JFI983055:JFI983056 JPE983055:JPE983056 JZA983055:JZA983056 KIW983055:KIW983056 KSS983055:KSS983056 LCO983055:LCO983056 LMK983055:LMK983056 LWG983055:LWG983056 MGC983055:MGC983056 MPY983055:MPY983056 MZU983055:MZU983056 NJQ983055:NJQ983056 NTM983055:NTM983056 ODI983055:ODI983056 ONE983055:ONE983056 OXA983055:OXA983056 PGW983055:PGW983056 PQS983055:PQS983056 QAO983055:QAO983056 QKK983055:QKK983056 QUG983055:QUG983056 REC983055:REC983056 RNY983055:RNY983056 RXU983055:RXU983056 SHQ983055:SHQ983056 SRM983055:SRM983056 TBI983055:TBI983056 TLE983055:TLE983056 TVA983055:TVA983056 UEW983055:UEW983056 UOS983055:UOS983056 UYO983055:UYO983056 VIK983055:VIK983056 VSG983055:VSG983056 WCC983055:WCC983056 WLY983055:WLY983056 WVU983055:WVU983056 J15:J16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J65551:J65552 JF65551:JF65552 TB65551:TB65552 ACX65551:ACX65552 AMT65551:AMT65552 AWP65551:AWP65552 BGL65551:BGL65552 BQH65551:BQH65552 CAD65551:CAD65552 CJZ65551:CJZ65552 CTV65551:CTV65552 DDR65551:DDR65552 DNN65551:DNN65552 DXJ65551:DXJ65552 EHF65551:EHF65552 ERB65551:ERB65552 FAX65551:FAX65552 FKT65551:FKT65552 FUP65551:FUP65552 GEL65551:GEL65552 GOH65551:GOH65552 GYD65551:GYD65552 HHZ65551:HHZ65552 HRV65551:HRV65552 IBR65551:IBR65552 ILN65551:ILN65552 IVJ65551:IVJ65552 JFF65551:JFF65552 JPB65551:JPB65552 JYX65551:JYX65552 KIT65551:KIT65552 KSP65551:KSP65552 LCL65551:LCL65552 LMH65551:LMH65552 LWD65551:LWD65552 MFZ65551:MFZ65552 MPV65551:MPV65552 MZR65551:MZR65552 NJN65551:NJN65552 NTJ65551:NTJ65552 ODF65551:ODF65552 ONB65551:ONB65552 OWX65551:OWX65552 PGT65551:PGT65552 PQP65551:PQP65552 QAL65551:QAL65552 QKH65551:QKH65552 QUD65551:QUD65552 RDZ65551:RDZ65552 RNV65551:RNV65552 RXR65551:RXR65552 SHN65551:SHN65552 SRJ65551:SRJ65552 TBF65551:TBF65552 TLB65551:TLB65552 TUX65551:TUX65552 UET65551:UET65552 UOP65551:UOP65552 UYL65551:UYL65552 VIH65551:VIH65552 VSD65551:VSD65552 WBZ65551:WBZ65552 WLV65551:WLV65552 WVR65551:WVR65552 J131087:J131088 JF131087:JF131088 TB131087:TB131088 ACX131087:ACX131088 AMT131087:AMT131088 AWP131087:AWP131088 BGL131087:BGL131088 BQH131087:BQH131088 CAD131087:CAD131088 CJZ131087:CJZ131088 CTV131087:CTV131088 DDR131087:DDR131088 DNN131087:DNN131088 DXJ131087:DXJ131088 EHF131087:EHF131088 ERB131087:ERB131088 FAX131087:FAX131088 FKT131087:FKT131088 FUP131087:FUP131088 GEL131087:GEL131088 GOH131087:GOH131088 GYD131087:GYD131088 HHZ131087:HHZ131088 HRV131087:HRV131088 IBR131087:IBR131088 ILN131087:ILN131088 IVJ131087:IVJ131088 JFF131087:JFF131088 JPB131087:JPB131088 JYX131087:JYX131088 KIT131087:KIT131088 KSP131087:KSP131088 LCL131087:LCL131088 LMH131087:LMH131088 LWD131087:LWD131088 MFZ131087:MFZ131088 MPV131087:MPV131088 MZR131087:MZR131088 NJN131087:NJN131088 NTJ131087:NTJ131088 ODF131087:ODF131088 ONB131087:ONB131088 OWX131087:OWX131088 PGT131087:PGT131088 PQP131087:PQP131088 QAL131087:QAL131088 QKH131087:QKH131088 QUD131087:QUD131088 RDZ131087:RDZ131088 RNV131087:RNV131088 RXR131087:RXR131088 SHN131087:SHN131088 SRJ131087:SRJ131088 TBF131087:TBF131088 TLB131087:TLB131088 TUX131087:TUX131088 UET131087:UET131088 UOP131087:UOP131088 UYL131087:UYL131088 VIH131087:VIH131088 VSD131087:VSD131088 WBZ131087:WBZ131088 WLV131087:WLV131088 WVR131087:WVR131088 J196623:J196624 JF196623:JF196624 TB196623:TB196624 ACX196623:ACX196624 AMT196623:AMT196624 AWP196623:AWP196624 BGL196623:BGL196624 BQH196623:BQH196624 CAD196623:CAD196624 CJZ196623:CJZ196624 CTV196623:CTV196624 DDR196623:DDR196624 DNN196623:DNN196624 DXJ196623:DXJ196624 EHF196623:EHF196624 ERB196623:ERB196624 FAX196623:FAX196624 FKT196623:FKT196624 FUP196623:FUP196624 GEL196623:GEL196624 GOH196623:GOH196624 GYD196623:GYD196624 HHZ196623:HHZ196624 HRV196623:HRV196624 IBR196623:IBR196624 ILN196623:ILN196624 IVJ196623:IVJ196624 JFF196623:JFF196624 JPB196623:JPB196624 JYX196623:JYX196624 KIT196623:KIT196624 KSP196623:KSP196624 LCL196623:LCL196624 LMH196623:LMH196624 LWD196623:LWD196624 MFZ196623:MFZ196624 MPV196623:MPV196624 MZR196623:MZR196624 NJN196623:NJN196624 NTJ196623:NTJ196624 ODF196623:ODF196624 ONB196623:ONB196624 OWX196623:OWX196624 PGT196623:PGT196624 PQP196623:PQP196624 QAL196623:QAL196624 QKH196623:QKH196624 QUD196623:QUD196624 RDZ196623:RDZ196624 RNV196623:RNV196624 RXR196623:RXR196624 SHN196623:SHN196624 SRJ196623:SRJ196624 TBF196623:TBF196624 TLB196623:TLB196624 TUX196623:TUX196624 UET196623:UET196624 UOP196623:UOP196624 UYL196623:UYL196624 VIH196623:VIH196624 VSD196623:VSD196624 WBZ196623:WBZ196624 WLV196623:WLV196624 WVR196623:WVR196624 J262159:J262160 JF262159:JF262160 TB262159:TB262160 ACX262159:ACX262160 AMT262159:AMT262160 AWP262159:AWP262160 BGL262159:BGL262160 BQH262159:BQH262160 CAD262159:CAD262160 CJZ262159:CJZ262160 CTV262159:CTV262160 DDR262159:DDR262160 DNN262159:DNN262160 DXJ262159:DXJ262160 EHF262159:EHF262160 ERB262159:ERB262160 FAX262159:FAX262160 FKT262159:FKT262160 FUP262159:FUP262160 GEL262159:GEL262160 GOH262159:GOH262160 GYD262159:GYD262160 HHZ262159:HHZ262160 HRV262159:HRV262160 IBR262159:IBR262160 ILN262159:ILN262160 IVJ262159:IVJ262160 JFF262159:JFF262160 JPB262159:JPB262160 JYX262159:JYX262160 KIT262159:KIT262160 KSP262159:KSP262160 LCL262159:LCL262160 LMH262159:LMH262160 LWD262159:LWD262160 MFZ262159:MFZ262160 MPV262159:MPV262160 MZR262159:MZR262160 NJN262159:NJN262160 NTJ262159:NTJ262160 ODF262159:ODF262160 ONB262159:ONB262160 OWX262159:OWX262160 PGT262159:PGT262160 PQP262159:PQP262160 QAL262159:QAL262160 QKH262159:QKH262160 QUD262159:QUD262160 RDZ262159:RDZ262160 RNV262159:RNV262160 RXR262159:RXR262160 SHN262159:SHN262160 SRJ262159:SRJ262160 TBF262159:TBF262160 TLB262159:TLB262160 TUX262159:TUX262160 UET262159:UET262160 UOP262159:UOP262160 UYL262159:UYL262160 VIH262159:VIH262160 VSD262159:VSD262160 WBZ262159:WBZ262160 WLV262159:WLV262160 WVR262159:WVR262160 J327695:J327696 JF327695:JF327696 TB327695:TB327696 ACX327695:ACX327696 AMT327695:AMT327696 AWP327695:AWP327696 BGL327695:BGL327696 BQH327695:BQH327696 CAD327695:CAD327696 CJZ327695:CJZ327696 CTV327695:CTV327696 DDR327695:DDR327696 DNN327695:DNN327696 DXJ327695:DXJ327696 EHF327695:EHF327696 ERB327695:ERB327696 FAX327695:FAX327696 FKT327695:FKT327696 FUP327695:FUP327696 GEL327695:GEL327696 GOH327695:GOH327696 GYD327695:GYD327696 HHZ327695:HHZ327696 HRV327695:HRV327696 IBR327695:IBR327696 ILN327695:ILN327696 IVJ327695:IVJ327696 JFF327695:JFF327696 JPB327695:JPB327696 JYX327695:JYX327696 KIT327695:KIT327696 KSP327695:KSP327696 LCL327695:LCL327696 LMH327695:LMH327696 LWD327695:LWD327696 MFZ327695:MFZ327696 MPV327695:MPV327696 MZR327695:MZR327696 NJN327695:NJN327696 NTJ327695:NTJ327696 ODF327695:ODF327696 ONB327695:ONB327696 OWX327695:OWX327696 PGT327695:PGT327696 PQP327695:PQP327696 QAL327695:QAL327696 QKH327695:QKH327696 QUD327695:QUD327696 RDZ327695:RDZ327696 RNV327695:RNV327696 RXR327695:RXR327696 SHN327695:SHN327696 SRJ327695:SRJ327696 TBF327695:TBF327696 TLB327695:TLB327696 TUX327695:TUX327696 UET327695:UET327696 UOP327695:UOP327696 UYL327695:UYL327696 VIH327695:VIH327696 VSD327695:VSD327696 WBZ327695:WBZ327696 WLV327695:WLV327696 WVR327695:WVR327696 J393231:J393232 JF393231:JF393232 TB393231:TB393232 ACX393231:ACX393232 AMT393231:AMT393232 AWP393231:AWP393232 BGL393231:BGL393232 BQH393231:BQH393232 CAD393231:CAD393232 CJZ393231:CJZ393232 CTV393231:CTV393232 DDR393231:DDR393232 DNN393231:DNN393232 DXJ393231:DXJ393232 EHF393231:EHF393232 ERB393231:ERB393232 FAX393231:FAX393232 FKT393231:FKT393232 FUP393231:FUP393232 GEL393231:GEL393232 GOH393231:GOH393232 GYD393231:GYD393232 HHZ393231:HHZ393232 HRV393231:HRV393232 IBR393231:IBR393232 ILN393231:ILN393232 IVJ393231:IVJ393232 JFF393231:JFF393232 JPB393231:JPB393232 JYX393231:JYX393232 KIT393231:KIT393232 KSP393231:KSP393232 LCL393231:LCL393232 LMH393231:LMH393232 LWD393231:LWD393232 MFZ393231:MFZ393232 MPV393231:MPV393232 MZR393231:MZR393232 NJN393231:NJN393232 NTJ393231:NTJ393232 ODF393231:ODF393232 ONB393231:ONB393232 OWX393231:OWX393232 PGT393231:PGT393232 PQP393231:PQP393232 QAL393231:QAL393232 QKH393231:QKH393232 QUD393231:QUD393232 RDZ393231:RDZ393232 RNV393231:RNV393232 RXR393231:RXR393232 SHN393231:SHN393232 SRJ393231:SRJ393232 TBF393231:TBF393232 TLB393231:TLB393232 TUX393231:TUX393232 UET393231:UET393232 UOP393231:UOP393232 UYL393231:UYL393232 VIH393231:VIH393232 VSD393231:VSD393232 WBZ393231:WBZ393232 WLV393231:WLV393232 WVR393231:WVR393232 J458767:J458768 JF458767:JF458768 TB458767:TB458768 ACX458767:ACX458768 AMT458767:AMT458768 AWP458767:AWP458768 BGL458767:BGL458768 BQH458767:BQH458768 CAD458767:CAD458768 CJZ458767:CJZ458768 CTV458767:CTV458768 DDR458767:DDR458768 DNN458767:DNN458768 DXJ458767:DXJ458768 EHF458767:EHF458768 ERB458767:ERB458768 FAX458767:FAX458768 FKT458767:FKT458768 FUP458767:FUP458768 GEL458767:GEL458768 GOH458767:GOH458768 GYD458767:GYD458768 HHZ458767:HHZ458768 HRV458767:HRV458768 IBR458767:IBR458768 ILN458767:ILN458768 IVJ458767:IVJ458768 JFF458767:JFF458768 JPB458767:JPB458768 JYX458767:JYX458768 KIT458767:KIT458768 KSP458767:KSP458768 LCL458767:LCL458768 LMH458767:LMH458768 LWD458767:LWD458768 MFZ458767:MFZ458768 MPV458767:MPV458768 MZR458767:MZR458768 NJN458767:NJN458768 NTJ458767:NTJ458768 ODF458767:ODF458768 ONB458767:ONB458768 OWX458767:OWX458768 PGT458767:PGT458768 PQP458767:PQP458768 QAL458767:QAL458768 QKH458767:QKH458768 QUD458767:QUD458768 RDZ458767:RDZ458768 RNV458767:RNV458768 RXR458767:RXR458768 SHN458767:SHN458768 SRJ458767:SRJ458768 TBF458767:TBF458768 TLB458767:TLB458768 TUX458767:TUX458768 UET458767:UET458768 UOP458767:UOP458768 UYL458767:UYL458768 VIH458767:VIH458768 VSD458767:VSD458768 WBZ458767:WBZ458768 WLV458767:WLV458768 WVR458767:WVR458768 J524303:J524304 JF524303:JF524304 TB524303:TB524304 ACX524303:ACX524304 AMT524303:AMT524304 AWP524303:AWP524304 BGL524303:BGL524304 BQH524303:BQH524304 CAD524303:CAD524304 CJZ524303:CJZ524304 CTV524303:CTV524304 DDR524303:DDR524304 DNN524303:DNN524304 DXJ524303:DXJ524304 EHF524303:EHF524304 ERB524303:ERB524304 FAX524303:FAX524304 FKT524303:FKT524304 FUP524303:FUP524304 GEL524303:GEL524304 GOH524303:GOH524304 GYD524303:GYD524304 HHZ524303:HHZ524304 HRV524303:HRV524304 IBR524303:IBR524304 ILN524303:ILN524304 IVJ524303:IVJ524304 JFF524303:JFF524304 JPB524303:JPB524304 JYX524303:JYX524304 KIT524303:KIT524304 KSP524303:KSP524304 LCL524303:LCL524304 LMH524303:LMH524304 LWD524303:LWD524304 MFZ524303:MFZ524304 MPV524303:MPV524304 MZR524303:MZR524304 NJN524303:NJN524304 NTJ524303:NTJ524304 ODF524303:ODF524304 ONB524303:ONB524304 OWX524303:OWX524304 PGT524303:PGT524304 PQP524303:PQP524304 QAL524303:QAL524304 QKH524303:QKH524304 QUD524303:QUD524304 RDZ524303:RDZ524304 RNV524303:RNV524304 RXR524303:RXR524304 SHN524303:SHN524304 SRJ524303:SRJ524304 TBF524303:TBF524304 TLB524303:TLB524304 TUX524303:TUX524304 UET524303:UET524304 UOP524303:UOP524304 UYL524303:UYL524304 VIH524303:VIH524304 VSD524303:VSD524304 WBZ524303:WBZ524304 WLV524303:WLV524304 WVR524303:WVR524304 J589839:J589840 JF589839:JF589840 TB589839:TB589840 ACX589839:ACX589840 AMT589839:AMT589840 AWP589839:AWP589840 BGL589839:BGL589840 BQH589839:BQH589840 CAD589839:CAD589840 CJZ589839:CJZ589840 CTV589839:CTV589840 DDR589839:DDR589840 DNN589839:DNN589840 DXJ589839:DXJ589840 EHF589839:EHF589840 ERB589839:ERB589840 FAX589839:FAX589840 FKT589839:FKT589840 FUP589839:FUP589840 GEL589839:GEL589840 GOH589839:GOH589840 GYD589839:GYD589840 HHZ589839:HHZ589840 HRV589839:HRV589840 IBR589839:IBR589840 ILN589839:ILN589840 IVJ589839:IVJ589840 JFF589839:JFF589840 JPB589839:JPB589840 JYX589839:JYX589840 KIT589839:KIT589840 KSP589839:KSP589840 LCL589839:LCL589840 LMH589839:LMH589840 LWD589839:LWD589840 MFZ589839:MFZ589840 MPV589839:MPV589840 MZR589839:MZR589840 NJN589839:NJN589840 NTJ589839:NTJ589840 ODF589839:ODF589840 ONB589839:ONB589840 OWX589839:OWX589840 PGT589839:PGT589840 PQP589839:PQP589840 QAL589839:QAL589840 QKH589839:QKH589840 QUD589839:QUD589840 RDZ589839:RDZ589840 RNV589839:RNV589840 RXR589839:RXR589840 SHN589839:SHN589840 SRJ589839:SRJ589840 TBF589839:TBF589840 TLB589839:TLB589840 TUX589839:TUX589840 UET589839:UET589840 UOP589839:UOP589840 UYL589839:UYL589840 VIH589839:VIH589840 VSD589839:VSD589840 WBZ589839:WBZ589840 WLV589839:WLV589840 WVR589839:WVR589840 J655375:J655376 JF655375:JF655376 TB655375:TB655376 ACX655375:ACX655376 AMT655375:AMT655376 AWP655375:AWP655376 BGL655375:BGL655376 BQH655375:BQH655376 CAD655375:CAD655376 CJZ655375:CJZ655376 CTV655375:CTV655376 DDR655375:DDR655376 DNN655375:DNN655376 DXJ655375:DXJ655376 EHF655375:EHF655376 ERB655375:ERB655376 FAX655375:FAX655376 FKT655375:FKT655376 FUP655375:FUP655376 GEL655375:GEL655376 GOH655375:GOH655376 GYD655375:GYD655376 HHZ655375:HHZ655376 HRV655375:HRV655376 IBR655375:IBR655376 ILN655375:ILN655376 IVJ655375:IVJ655376 JFF655375:JFF655376 JPB655375:JPB655376 JYX655375:JYX655376 KIT655375:KIT655376 KSP655375:KSP655376 LCL655375:LCL655376 LMH655375:LMH655376 LWD655375:LWD655376 MFZ655375:MFZ655376 MPV655375:MPV655376 MZR655375:MZR655376 NJN655375:NJN655376 NTJ655375:NTJ655376 ODF655375:ODF655376 ONB655375:ONB655376 OWX655375:OWX655376 PGT655375:PGT655376 PQP655375:PQP655376 QAL655375:QAL655376 QKH655375:QKH655376 QUD655375:QUD655376 RDZ655375:RDZ655376 RNV655375:RNV655376 RXR655375:RXR655376 SHN655375:SHN655376 SRJ655375:SRJ655376 TBF655375:TBF655376 TLB655375:TLB655376 TUX655375:TUX655376 UET655375:UET655376 UOP655375:UOP655376 UYL655375:UYL655376 VIH655375:VIH655376 VSD655375:VSD655376 WBZ655375:WBZ655376 WLV655375:WLV655376 WVR655375:WVR655376 J720911:J720912 JF720911:JF720912 TB720911:TB720912 ACX720911:ACX720912 AMT720911:AMT720912 AWP720911:AWP720912 BGL720911:BGL720912 BQH720911:BQH720912 CAD720911:CAD720912 CJZ720911:CJZ720912 CTV720911:CTV720912 DDR720911:DDR720912 DNN720911:DNN720912 DXJ720911:DXJ720912 EHF720911:EHF720912 ERB720911:ERB720912 FAX720911:FAX720912 FKT720911:FKT720912 FUP720911:FUP720912 GEL720911:GEL720912 GOH720911:GOH720912 GYD720911:GYD720912 HHZ720911:HHZ720912 HRV720911:HRV720912 IBR720911:IBR720912 ILN720911:ILN720912 IVJ720911:IVJ720912 JFF720911:JFF720912 JPB720911:JPB720912 JYX720911:JYX720912 KIT720911:KIT720912 KSP720911:KSP720912 LCL720911:LCL720912 LMH720911:LMH720912 LWD720911:LWD720912 MFZ720911:MFZ720912 MPV720911:MPV720912 MZR720911:MZR720912 NJN720911:NJN720912 NTJ720911:NTJ720912 ODF720911:ODF720912 ONB720911:ONB720912 OWX720911:OWX720912 PGT720911:PGT720912 PQP720911:PQP720912 QAL720911:QAL720912 QKH720911:QKH720912 QUD720911:QUD720912 RDZ720911:RDZ720912 RNV720911:RNV720912 RXR720911:RXR720912 SHN720911:SHN720912 SRJ720911:SRJ720912 TBF720911:TBF720912 TLB720911:TLB720912 TUX720911:TUX720912 UET720911:UET720912 UOP720911:UOP720912 UYL720911:UYL720912 VIH720911:VIH720912 VSD720911:VSD720912 WBZ720911:WBZ720912 WLV720911:WLV720912 WVR720911:WVR720912 J786447:J786448 JF786447:JF786448 TB786447:TB786448 ACX786447:ACX786448 AMT786447:AMT786448 AWP786447:AWP786448 BGL786447:BGL786448 BQH786447:BQH786448 CAD786447:CAD786448 CJZ786447:CJZ786448 CTV786447:CTV786448 DDR786447:DDR786448 DNN786447:DNN786448 DXJ786447:DXJ786448 EHF786447:EHF786448 ERB786447:ERB786448 FAX786447:FAX786448 FKT786447:FKT786448 FUP786447:FUP786448 GEL786447:GEL786448 GOH786447:GOH786448 GYD786447:GYD786448 HHZ786447:HHZ786448 HRV786447:HRV786448 IBR786447:IBR786448 ILN786447:ILN786448 IVJ786447:IVJ786448 JFF786447:JFF786448 JPB786447:JPB786448 JYX786447:JYX786448 KIT786447:KIT786448 KSP786447:KSP786448 LCL786447:LCL786448 LMH786447:LMH786448 LWD786447:LWD786448 MFZ786447:MFZ786448 MPV786447:MPV786448 MZR786447:MZR786448 NJN786447:NJN786448 NTJ786447:NTJ786448 ODF786447:ODF786448 ONB786447:ONB786448 OWX786447:OWX786448 PGT786447:PGT786448 PQP786447:PQP786448 QAL786447:QAL786448 QKH786447:QKH786448 QUD786447:QUD786448 RDZ786447:RDZ786448 RNV786447:RNV786448 RXR786447:RXR786448 SHN786447:SHN786448 SRJ786447:SRJ786448 TBF786447:TBF786448 TLB786447:TLB786448 TUX786447:TUX786448 UET786447:UET786448 UOP786447:UOP786448 UYL786447:UYL786448 VIH786447:VIH786448 VSD786447:VSD786448 WBZ786447:WBZ786448 WLV786447:WLV786448 WVR786447:WVR786448 J851983:J851984 JF851983:JF851984 TB851983:TB851984 ACX851983:ACX851984 AMT851983:AMT851984 AWP851983:AWP851984 BGL851983:BGL851984 BQH851983:BQH851984 CAD851983:CAD851984 CJZ851983:CJZ851984 CTV851983:CTV851984 DDR851983:DDR851984 DNN851983:DNN851984 DXJ851983:DXJ851984 EHF851983:EHF851984 ERB851983:ERB851984 FAX851983:FAX851984 FKT851983:FKT851984 FUP851983:FUP851984 GEL851983:GEL851984 GOH851983:GOH851984 GYD851983:GYD851984 HHZ851983:HHZ851984 HRV851983:HRV851984 IBR851983:IBR851984 ILN851983:ILN851984 IVJ851983:IVJ851984 JFF851983:JFF851984 JPB851983:JPB851984 JYX851983:JYX851984 KIT851983:KIT851984 KSP851983:KSP851984 LCL851983:LCL851984 LMH851983:LMH851984 LWD851983:LWD851984 MFZ851983:MFZ851984 MPV851983:MPV851984 MZR851983:MZR851984 NJN851983:NJN851984 NTJ851983:NTJ851984 ODF851983:ODF851984 ONB851983:ONB851984 OWX851983:OWX851984 PGT851983:PGT851984 PQP851983:PQP851984 QAL851983:QAL851984 QKH851983:QKH851984 QUD851983:QUD851984 RDZ851983:RDZ851984 RNV851983:RNV851984 RXR851983:RXR851984 SHN851983:SHN851984 SRJ851983:SRJ851984 TBF851983:TBF851984 TLB851983:TLB851984 TUX851983:TUX851984 UET851983:UET851984 UOP851983:UOP851984 UYL851983:UYL851984 VIH851983:VIH851984 VSD851983:VSD851984 WBZ851983:WBZ851984 WLV851983:WLV851984 WVR851983:WVR851984 J917519:J917520 JF917519:JF917520 TB917519:TB917520 ACX917519:ACX917520 AMT917519:AMT917520 AWP917519:AWP917520 BGL917519:BGL917520 BQH917519:BQH917520 CAD917519:CAD917520 CJZ917519:CJZ917520 CTV917519:CTV917520 DDR917519:DDR917520 DNN917519:DNN917520 DXJ917519:DXJ917520 EHF917519:EHF917520 ERB917519:ERB917520 FAX917519:FAX917520 FKT917519:FKT917520 FUP917519:FUP917520 GEL917519:GEL917520 GOH917519:GOH917520 GYD917519:GYD917520 HHZ917519:HHZ917520 HRV917519:HRV917520 IBR917519:IBR917520 ILN917519:ILN917520 IVJ917519:IVJ917520 JFF917519:JFF917520 JPB917519:JPB917520 JYX917519:JYX917520 KIT917519:KIT917520 KSP917519:KSP917520 LCL917519:LCL917520 LMH917519:LMH917520 LWD917519:LWD917520 MFZ917519:MFZ917520 MPV917519:MPV917520 MZR917519:MZR917520 NJN917519:NJN917520 NTJ917519:NTJ917520 ODF917519:ODF917520 ONB917519:ONB917520 OWX917519:OWX917520 PGT917519:PGT917520 PQP917519:PQP917520 QAL917519:QAL917520 QKH917519:QKH917520 QUD917519:QUD917520 RDZ917519:RDZ917520 RNV917519:RNV917520 RXR917519:RXR917520 SHN917519:SHN917520 SRJ917519:SRJ917520 TBF917519:TBF917520 TLB917519:TLB917520 TUX917519:TUX917520 UET917519:UET917520 UOP917519:UOP917520 UYL917519:UYL917520 VIH917519:VIH917520 VSD917519:VSD917520 WBZ917519:WBZ917520 WLV917519:WLV917520 WVR917519:WVR917520 J983055:J983056 JF983055:JF983056 TB983055:TB983056 ACX983055:ACX983056 AMT983055:AMT983056 AWP983055:AWP983056 BGL983055:BGL983056 BQH983055:BQH983056 CAD983055:CAD983056 CJZ983055:CJZ983056 CTV983055:CTV983056 DDR983055:DDR983056 DNN983055:DNN983056 DXJ983055:DXJ983056 EHF983055:EHF983056 ERB983055:ERB983056 FAX983055:FAX983056 FKT983055:FKT983056 FUP983055:FUP983056 GEL983055:GEL983056 GOH983055:GOH983056 GYD983055:GYD983056 HHZ983055:HHZ983056 HRV983055:HRV983056 IBR983055:IBR983056 ILN983055:ILN983056 IVJ983055:IVJ983056 JFF983055:JFF983056 JPB983055:JPB983056 JYX983055:JYX983056 KIT983055:KIT983056 KSP983055:KSP983056 LCL983055:LCL983056 LMH983055:LMH983056 LWD983055:LWD983056 MFZ983055:MFZ983056 MPV983055:MPV983056 MZR983055:MZR983056 NJN983055:NJN983056 NTJ983055:NTJ983056 ODF983055:ODF983056 ONB983055:ONB983056 OWX983055:OWX983056 PGT983055:PGT983056 PQP983055:PQP983056 QAL983055:QAL983056 QKH983055:QKH983056 QUD983055:QUD983056 RDZ983055:RDZ983056 RNV983055:RNV983056 RXR983055:RXR983056 SHN983055:SHN983056 SRJ983055:SRJ983056 TBF983055:TBF983056 TLB983055:TLB983056 TUX983055:TUX983056 UET983055:UET983056 UOP983055:UOP983056 UYL983055:UYL983056 VIH983055:VIH983056 VSD983055:VSD983056 WBZ983055:WBZ983056 WLV983055:WLV983056 WVR983055:WVR983056 J4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S65540 JO65540 TK65540 ADG65540 ANC65540 AWY65540 BGU65540 BQQ65540 CAM65540 CKI65540 CUE65540 DEA65540 DNW65540 DXS65540 EHO65540 ERK65540 FBG65540 FLC65540 FUY65540 GEU65540 GOQ65540 GYM65540 HII65540 HSE65540 ICA65540 ILW65540 IVS65540 JFO65540 JPK65540 JZG65540 KJC65540 KSY65540 LCU65540 LMQ65540 LWM65540 MGI65540 MQE65540 NAA65540 NJW65540 NTS65540 ODO65540 ONK65540 OXG65540 PHC65540 PQY65540 QAU65540 QKQ65540 QUM65540 REI65540 ROE65540 RYA65540 SHW65540 SRS65540 TBO65540 TLK65540 TVG65540 UFC65540 UOY65540 UYU65540 VIQ65540 VSM65540 WCI65540 WME65540 WWA65540 S131076 JO131076 TK131076 ADG131076 ANC131076 AWY131076 BGU131076 BQQ131076 CAM131076 CKI131076 CUE131076 DEA131076 DNW131076 DXS131076 EHO131076 ERK131076 FBG131076 FLC131076 FUY131076 GEU131076 GOQ131076 GYM131076 HII131076 HSE131076 ICA131076 ILW131076 IVS131076 JFO131076 JPK131076 JZG131076 KJC131076 KSY131076 LCU131076 LMQ131076 LWM131076 MGI131076 MQE131076 NAA131076 NJW131076 NTS131076 ODO131076 ONK131076 OXG131076 PHC131076 PQY131076 QAU131076 QKQ131076 QUM131076 REI131076 ROE131076 RYA131076 SHW131076 SRS131076 TBO131076 TLK131076 TVG131076 UFC131076 UOY131076 UYU131076 VIQ131076 VSM131076 WCI131076 WME131076 WWA131076 S196612 JO196612 TK196612 ADG196612 ANC196612 AWY196612 BGU196612 BQQ196612 CAM196612 CKI196612 CUE196612 DEA196612 DNW196612 DXS196612 EHO196612 ERK196612 FBG196612 FLC196612 FUY196612 GEU196612 GOQ196612 GYM196612 HII196612 HSE196612 ICA196612 ILW196612 IVS196612 JFO196612 JPK196612 JZG196612 KJC196612 KSY196612 LCU196612 LMQ196612 LWM196612 MGI196612 MQE196612 NAA196612 NJW196612 NTS196612 ODO196612 ONK196612 OXG196612 PHC196612 PQY196612 QAU196612 QKQ196612 QUM196612 REI196612 ROE196612 RYA196612 SHW196612 SRS196612 TBO196612 TLK196612 TVG196612 UFC196612 UOY196612 UYU196612 VIQ196612 VSM196612 WCI196612 WME196612 WWA196612 S262148 JO262148 TK262148 ADG262148 ANC262148 AWY262148 BGU262148 BQQ262148 CAM262148 CKI262148 CUE262148 DEA262148 DNW262148 DXS262148 EHO262148 ERK262148 FBG262148 FLC262148 FUY262148 GEU262148 GOQ262148 GYM262148 HII262148 HSE262148 ICA262148 ILW262148 IVS262148 JFO262148 JPK262148 JZG262148 KJC262148 KSY262148 LCU262148 LMQ262148 LWM262148 MGI262148 MQE262148 NAA262148 NJW262148 NTS262148 ODO262148 ONK262148 OXG262148 PHC262148 PQY262148 QAU262148 QKQ262148 QUM262148 REI262148 ROE262148 RYA262148 SHW262148 SRS262148 TBO262148 TLK262148 TVG262148 UFC262148 UOY262148 UYU262148 VIQ262148 VSM262148 WCI262148 WME262148 WWA262148 S327684 JO327684 TK327684 ADG327684 ANC327684 AWY327684 BGU327684 BQQ327684 CAM327684 CKI327684 CUE327684 DEA327684 DNW327684 DXS327684 EHO327684 ERK327684 FBG327684 FLC327684 FUY327684 GEU327684 GOQ327684 GYM327684 HII327684 HSE327684 ICA327684 ILW327684 IVS327684 JFO327684 JPK327684 JZG327684 KJC327684 KSY327684 LCU327684 LMQ327684 LWM327684 MGI327684 MQE327684 NAA327684 NJW327684 NTS327684 ODO327684 ONK327684 OXG327684 PHC327684 PQY327684 QAU327684 QKQ327684 QUM327684 REI327684 ROE327684 RYA327684 SHW327684 SRS327684 TBO327684 TLK327684 TVG327684 UFC327684 UOY327684 UYU327684 VIQ327684 VSM327684 WCI327684 WME327684 WWA327684 S393220 JO393220 TK393220 ADG393220 ANC393220 AWY393220 BGU393220 BQQ393220 CAM393220 CKI393220 CUE393220 DEA393220 DNW393220 DXS393220 EHO393220 ERK393220 FBG393220 FLC393220 FUY393220 GEU393220 GOQ393220 GYM393220 HII393220 HSE393220 ICA393220 ILW393220 IVS393220 JFO393220 JPK393220 JZG393220 KJC393220 KSY393220 LCU393220 LMQ393220 LWM393220 MGI393220 MQE393220 NAA393220 NJW393220 NTS393220 ODO393220 ONK393220 OXG393220 PHC393220 PQY393220 QAU393220 QKQ393220 QUM393220 REI393220 ROE393220 RYA393220 SHW393220 SRS393220 TBO393220 TLK393220 TVG393220 UFC393220 UOY393220 UYU393220 VIQ393220 VSM393220 WCI393220 WME393220 WWA393220 S458756 JO458756 TK458756 ADG458756 ANC458756 AWY458756 BGU458756 BQQ458756 CAM458756 CKI458756 CUE458756 DEA458756 DNW458756 DXS458756 EHO458756 ERK458756 FBG458756 FLC458756 FUY458756 GEU458756 GOQ458756 GYM458756 HII458756 HSE458756 ICA458756 ILW458756 IVS458756 JFO458756 JPK458756 JZG458756 KJC458756 KSY458756 LCU458756 LMQ458756 LWM458756 MGI458756 MQE458756 NAA458756 NJW458756 NTS458756 ODO458756 ONK458756 OXG458756 PHC458756 PQY458756 QAU458756 QKQ458756 QUM458756 REI458756 ROE458756 RYA458756 SHW458756 SRS458756 TBO458756 TLK458756 TVG458756 UFC458756 UOY458756 UYU458756 VIQ458756 VSM458756 WCI458756 WME458756 WWA458756 S524292 JO524292 TK524292 ADG524292 ANC524292 AWY524292 BGU524292 BQQ524292 CAM524292 CKI524292 CUE524292 DEA524292 DNW524292 DXS524292 EHO524292 ERK524292 FBG524292 FLC524292 FUY524292 GEU524292 GOQ524292 GYM524292 HII524292 HSE524292 ICA524292 ILW524292 IVS524292 JFO524292 JPK524292 JZG524292 KJC524292 KSY524292 LCU524292 LMQ524292 LWM524292 MGI524292 MQE524292 NAA524292 NJW524292 NTS524292 ODO524292 ONK524292 OXG524292 PHC524292 PQY524292 QAU524292 QKQ524292 QUM524292 REI524292 ROE524292 RYA524292 SHW524292 SRS524292 TBO524292 TLK524292 TVG524292 UFC524292 UOY524292 UYU524292 VIQ524292 VSM524292 WCI524292 WME524292 WWA524292 S589828 JO589828 TK589828 ADG589828 ANC589828 AWY589828 BGU589828 BQQ589828 CAM589828 CKI589828 CUE589828 DEA589828 DNW589828 DXS589828 EHO589828 ERK589828 FBG589828 FLC589828 FUY589828 GEU589828 GOQ589828 GYM589828 HII589828 HSE589828 ICA589828 ILW589828 IVS589828 JFO589828 JPK589828 JZG589828 KJC589828 KSY589828 LCU589828 LMQ589828 LWM589828 MGI589828 MQE589828 NAA589828 NJW589828 NTS589828 ODO589828 ONK589828 OXG589828 PHC589828 PQY589828 QAU589828 QKQ589828 QUM589828 REI589828 ROE589828 RYA589828 SHW589828 SRS589828 TBO589828 TLK589828 TVG589828 UFC589828 UOY589828 UYU589828 VIQ589828 VSM589828 WCI589828 WME589828 WWA589828 S655364 JO655364 TK655364 ADG655364 ANC655364 AWY655364 BGU655364 BQQ655364 CAM655364 CKI655364 CUE655364 DEA655364 DNW655364 DXS655364 EHO655364 ERK655364 FBG655364 FLC655364 FUY655364 GEU655364 GOQ655364 GYM655364 HII655364 HSE655364 ICA655364 ILW655364 IVS655364 JFO655364 JPK655364 JZG655364 KJC655364 KSY655364 LCU655364 LMQ655364 LWM655364 MGI655364 MQE655364 NAA655364 NJW655364 NTS655364 ODO655364 ONK655364 OXG655364 PHC655364 PQY655364 QAU655364 QKQ655364 QUM655364 REI655364 ROE655364 RYA655364 SHW655364 SRS655364 TBO655364 TLK655364 TVG655364 UFC655364 UOY655364 UYU655364 VIQ655364 VSM655364 WCI655364 WME655364 WWA655364 S720900 JO720900 TK720900 ADG720900 ANC720900 AWY720900 BGU720900 BQQ720900 CAM720900 CKI720900 CUE720900 DEA720900 DNW720900 DXS720900 EHO720900 ERK720900 FBG720900 FLC720900 FUY720900 GEU720900 GOQ720900 GYM720900 HII720900 HSE720900 ICA720900 ILW720900 IVS720900 JFO720900 JPK720900 JZG720900 KJC720900 KSY720900 LCU720900 LMQ720900 LWM720900 MGI720900 MQE720900 NAA720900 NJW720900 NTS720900 ODO720900 ONK720900 OXG720900 PHC720900 PQY720900 QAU720900 QKQ720900 QUM720900 REI720900 ROE720900 RYA720900 SHW720900 SRS720900 TBO720900 TLK720900 TVG720900 UFC720900 UOY720900 UYU720900 VIQ720900 VSM720900 WCI720900 WME720900 WWA720900 S786436 JO786436 TK786436 ADG786436 ANC786436 AWY786436 BGU786436 BQQ786436 CAM786436 CKI786436 CUE786436 DEA786436 DNW786436 DXS786436 EHO786436 ERK786436 FBG786436 FLC786436 FUY786436 GEU786436 GOQ786436 GYM786436 HII786436 HSE786436 ICA786436 ILW786436 IVS786436 JFO786436 JPK786436 JZG786436 KJC786436 KSY786436 LCU786436 LMQ786436 LWM786436 MGI786436 MQE786436 NAA786436 NJW786436 NTS786436 ODO786436 ONK786436 OXG786436 PHC786436 PQY786436 QAU786436 QKQ786436 QUM786436 REI786436 ROE786436 RYA786436 SHW786436 SRS786436 TBO786436 TLK786436 TVG786436 UFC786436 UOY786436 UYU786436 VIQ786436 VSM786436 WCI786436 WME786436 WWA786436 S851972 JO851972 TK851972 ADG851972 ANC851972 AWY851972 BGU851972 BQQ851972 CAM851972 CKI851972 CUE851972 DEA851972 DNW851972 DXS851972 EHO851972 ERK851972 FBG851972 FLC851972 FUY851972 GEU851972 GOQ851972 GYM851972 HII851972 HSE851972 ICA851972 ILW851972 IVS851972 JFO851972 JPK851972 JZG851972 KJC851972 KSY851972 LCU851972 LMQ851972 LWM851972 MGI851972 MQE851972 NAA851972 NJW851972 NTS851972 ODO851972 ONK851972 OXG851972 PHC851972 PQY851972 QAU851972 QKQ851972 QUM851972 REI851972 ROE851972 RYA851972 SHW851972 SRS851972 TBO851972 TLK851972 TVG851972 UFC851972 UOY851972 UYU851972 VIQ851972 VSM851972 WCI851972 WME851972 WWA851972 S917508 JO917508 TK917508 ADG917508 ANC917508 AWY917508 BGU917508 BQQ917508 CAM917508 CKI917508 CUE917508 DEA917508 DNW917508 DXS917508 EHO917508 ERK917508 FBG917508 FLC917508 FUY917508 GEU917508 GOQ917508 GYM917508 HII917508 HSE917508 ICA917508 ILW917508 IVS917508 JFO917508 JPK917508 JZG917508 KJC917508 KSY917508 LCU917508 LMQ917508 LWM917508 MGI917508 MQE917508 NAA917508 NJW917508 NTS917508 ODO917508 ONK917508 OXG917508 PHC917508 PQY917508 QAU917508 QKQ917508 QUM917508 REI917508 ROE917508 RYA917508 SHW917508 SRS917508 TBO917508 TLK917508 TVG917508 UFC917508 UOY917508 UYU917508 VIQ917508 VSM917508 WCI917508 WME917508 WWA917508 S983044 JO983044 TK983044 ADG983044 ANC983044 AWY983044 BGU983044 BQQ983044 CAM983044 CKI983044 CUE983044 DEA983044 DNW983044 DXS983044 EHO983044 ERK983044 FBG983044 FLC983044 FUY983044 GEU983044 GOQ983044 GYM983044 HII983044 HSE983044 ICA983044 ILW983044 IVS983044 JFO983044 JPK983044 JZG983044 KJC983044 KSY983044 LCU983044 LMQ983044 LWM983044 MGI983044 MQE983044 NAA983044 NJW983044 NTS983044 ODO983044 ONK983044 OXG983044 PHC983044 PQY983044 QAU983044 QKQ983044 QUM983044 REI983044 ROE983044 RYA983044 SHW983044 SRS983044 TBO983044 TLK983044 TVG983044 UFC983044 UOY983044 UYU983044 VIQ983044 VSM983044 WCI983044 WME983044 WWA983044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P131076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P196612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P262148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P327684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P393220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P458756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P524292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P589828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P655364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P720900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P786436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P851972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P917508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P983044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3DBDB"/>
    <pageSetUpPr fitToPage="1"/>
  </sheetPr>
  <dimension ref="A1:G12"/>
  <sheetViews>
    <sheetView showGridLines="0" topLeftCell="D6" workbookViewId="0"/>
  </sheetViews>
  <sheetFormatPr defaultColWidth="9.140625" defaultRowHeight="12" customHeight="1"/>
  <cols>
    <col min="1" max="1" width="37.140625" style="55" hidden="1" customWidth="1"/>
    <col min="2" max="2" width="7.85546875" style="55" hidden="1" customWidth="1"/>
    <col min="3" max="3" width="2.140625" style="55" hidden="1" customWidth="1"/>
    <col min="4" max="4" width="3.42578125" style="56" customWidth="1"/>
    <col min="5" max="5" width="4.85546875" style="56" customWidth="1"/>
    <col min="6" max="6" width="90.42578125" style="56" customWidth="1"/>
    <col min="7" max="7" width="9.140625" style="56"/>
  </cols>
  <sheetData>
    <row r="1" spans="1:7" ht="12" hidden="1" customHeight="1"/>
    <row r="2" spans="1:7" ht="12" hidden="1" customHeight="1">
      <c r="B2" s="57"/>
    </row>
    <row r="3" spans="1:7" ht="12" hidden="1" customHeight="1"/>
    <row r="4" spans="1:7" ht="12" hidden="1" customHeight="1"/>
    <row r="5" spans="1:7" ht="12" hidden="1" customHeight="1">
      <c r="B5" s="57"/>
    </row>
    <row r="6" spans="1:7" s="61" customFormat="1" ht="14.25" customHeight="1">
      <c r="A6" s="58"/>
      <c r="B6" s="58"/>
      <c r="C6" s="58"/>
      <c r="D6" s="69"/>
      <c r="E6" s="60"/>
      <c r="F6" s="60"/>
      <c r="G6" s="59"/>
    </row>
    <row r="7" spans="1:7" s="65" customFormat="1" ht="18" customHeight="1">
      <c r="A7" s="62"/>
      <c r="B7" s="63"/>
      <c r="C7" s="64"/>
      <c r="D7" s="69"/>
      <c r="E7" s="340" t="s">
        <v>195</v>
      </c>
      <c r="F7" s="341"/>
    </row>
    <row r="8" spans="1:7" s="61" customFormat="1" ht="14.25" customHeight="1">
      <c r="A8" s="58"/>
      <c r="B8" s="58"/>
      <c r="C8" s="58"/>
      <c r="D8" s="69"/>
      <c r="E8" s="79"/>
      <c r="F8" s="79"/>
      <c r="G8" s="59"/>
    </row>
    <row r="9" spans="1:7" s="67" customFormat="1" ht="18" customHeight="1">
      <c r="A9" s="66"/>
      <c r="B9" s="66"/>
      <c r="C9" s="66"/>
      <c r="D9" s="69"/>
      <c r="E9" s="86" t="s">
        <v>176</v>
      </c>
      <c r="F9" s="87"/>
    </row>
    <row r="10" spans="1:7" ht="12" customHeight="1">
      <c r="D10" s="68"/>
      <c r="E10" s="88"/>
      <c r="F10" s="89" t="s">
        <v>196</v>
      </c>
    </row>
    <row r="11" spans="1:7" ht="20.25" customHeight="1">
      <c r="D11" s="68"/>
      <c r="E11" s="68"/>
      <c r="F11" s="68"/>
    </row>
    <row r="12" spans="1:7" ht="12.75" customHeight="1">
      <c r="E12" s="342"/>
      <c r="F12" s="342"/>
    </row>
  </sheetData>
  <sheetProtection formatColumns="0" formatRows="0" insertRows="0" deleteColumns="0" deleteRows="0" sort="0" autoFilter="0"/>
  <mergeCells count="2">
    <mergeCell ref="E7:F7"/>
    <mergeCell ref="E12:F12"/>
  </mergeCells>
  <dataValidations count="1">
    <dataValidation type="textLength" operator="lessThanOrEqual" allowBlank="1" showInputMessage="1" showErrorMessage="1" errorTitle="Ошибка" error="Допускается ввод не более 900 символов!" sqref="F9">
      <formula1>900</formula1>
    </dataValidation>
  </dataValidations>
  <printOptions horizontalCentered="1"/>
  <pageMargins left="0.24" right="0.24" top="0.24" bottom="0.24" header="0.24" footer="0.24"/>
  <pageSetup paperSize="9" scale="81" fitToHeight="0"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B31"/>
  <sheetViews>
    <sheetView showGridLines="0" workbookViewId="0"/>
  </sheetViews>
  <sheetFormatPr defaultColWidth="9.140625" defaultRowHeight="12" customHeight="1"/>
  <cols>
    <col min="1" max="1" width="17.140625" style="2" customWidth="1"/>
    <col min="2" max="2" width="21.140625" style="2" customWidth="1"/>
  </cols>
  <sheetData>
    <row r="1" spans="1:2" ht="12" customHeight="1">
      <c r="A1" s="266" t="s">
        <v>197</v>
      </c>
      <c r="B1" s="48" t="s">
        <v>198</v>
      </c>
    </row>
    <row r="2" spans="1:2" ht="12" customHeight="1">
      <c r="A2" s="2" t="s">
        <v>199</v>
      </c>
      <c r="B2" s="2" t="s">
        <v>200</v>
      </c>
    </row>
    <row r="3" spans="1:2" ht="12" customHeight="1">
      <c r="A3" s="2" t="s">
        <v>201</v>
      </c>
      <c r="B3" s="2" t="s">
        <v>202</v>
      </c>
    </row>
    <row r="4" spans="1:2" ht="12" customHeight="1">
      <c r="A4" s="2" t="s">
        <v>203</v>
      </c>
      <c r="B4" s="2" t="s">
        <v>204</v>
      </c>
    </row>
    <row r="5" spans="1:2" ht="12" customHeight="1">
      <c r="A5" s="2" t="s">
        <v>205</v>
      </c>
      <c r="B5" s="2" t="s">
        <v>206</v>
      </c>
    </row>
    <row r="6" spans="1:2" ht="12" customHeight="1">
      <c r="A6" s="2" t="s">
        <v>207</v>
      </c>
      <c r="B6" s="2" t="s">
        <v>208</v>
      </c>
    </row>
    <row r="7" spans="1:2" ht="12" customHeight="1">
      <c r="A7" s="2" t="s">
        <v>209</v>
      </c>
      <c r="B7" s="2" t="s">
        <v>210</v>
      </c>
    </row>
    <row r="8" spans="1:2" ht="12" customHeight="1">
      <c r="A8" s="2" t="s">
        <v>211</v>
      </c>
      <c r="B8" s="2" t="s">
        <v>212</v>
      </c>
    </row>
    <row r="9" spans="1:2" ht="12" customHeight="1">
      <c r="A9" s="2" t="s">
        <v>213</v>
      </c>
      <c r="B9" s="2" t="s">
        <v>214</v>
      </c>
    </row>
    <row r="10" spans="1:2" ht="12" customHeight="1">
      <c r="B10" s="2" t="s">
        <v>215</v>
      </c>
    </row>
    <row r="11" spans="1:2" ht="12" customHeight="1">
      <c r="B11" s="2" t="s">
        <v>216</v>
      </c>
    </row>
    <row r="12" spans="1:2" ht="12" customHeight="1">
      <c r="B12" s="2" t="s">
        <v>217</v>
      </c>
    </row>
    <row r="13" spans="1:2" ht="12" customHeight="1">
      <c r="B13" s="2" t="s">
        <v>218</v>
      </c>
    </row>
    <row r="14" spans="1:2" ht="12" customHeight="1">
      <c r="B14" s="2" t="s">
        <v>219</v>
      </c>
    </row>
    <row r="15" spans="1:2" ht="12" customHeight="1">
      <c r="B15" s="2" t="s">
        <v>220</v>
      </c>
    </row>
    <row r="16" spans="1:2" ht="12" customHeight="1">
      <c r="B16" s="2" t="s">
        <v>221</v>
      </c>
    </row>
    <row r="17" spans="2:2" ht="12" customHeight="1">
      <c r="B17" s="2" t="s">
        <v>222</v>
      </c>
    </row>
    <row r="18" spans="2:2" ht="12" customHeight="1">
      <c r="B18" s="2" t="s">
        <v>223</v>
      </c>
    </row>
    <row r="19" spans="2:2" ht="12" customHeight="1">
      <c r="B19" s="2" t="s">
        <v>224</v>
      </c>
    </row>
    <row r="20" spans="2:2" ht="12" customHeight="1">
      <c r="B20" s="2" t="s">
        <v>225</v>
      </c>
    </row>
    <row r="21" spans="2:2" ht="12" customHeight="1">
      <c r="B21" s="2" t="s">
        <v>226</v>
      </c>
    </row>
    <row r="22" spans="2:2" ht="12" customHeight="1">
      <c r="B22" s="2" t="s">
        <v>227</v>
      </c>
    </row>
    <row r="23" spans="2:2" ht="12" customHeight="1">
      <c r="B23" s="2" t="s">
        <v>228</v>
      </c>
    </row>
    <row r="24" spans="2:2" ht="12" customHeight="1">
      <c r="B24" s="2" t="s">
        <v>229</v>
      </c>
    </row>
    <row r="25" spans="2:2" ht="12" customHeight="1">
      <c r="B25" s="2" t="s">
        <v>230</v>
      </c>
    </row>
    <row r="26" spans="2:2" ht="12" customHeight="1">
      <c r="B26" s="2" t="s">
        <v>231</v>
      </c>
    </row>
    <row r="27" spans="2:2" ht="12" customHeight="1">
      <c r="B27" s="2" t="s">
        <v>232</v>
      </c>
    </row>
    <row r="28" spans="2:2" ht="12" customHeight="1">
      <c r="B28" s="2" t="s">
        <v>233</v>
      </c>
    </row>
    <row r="29" spans="2:2" ht="12" customHeight="1">
      <c r="B29" s="2" t="s">
        <v>234</v>
      </c>
    </row>
    <row r="30" spans="2:2" ht="12" customHeight="1">
      <c r="B30" s="2" t="s">
        <v>235</v>
      </c>
    </row>
    <row r="31" spans="2:2" ht="12" customHeight="1">
      <c r="B31" s="2" t="s">
        <v>236</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148</vt:i4>
      </vt:variant>
    </vt:vector>
  </HeadingPairs>
  <TitlesOfParts>
    <vt:vector size="162" baseType="lpstr">
      <vt:lpstr>Инструкция</vt:lpstr>
      <vt:lpstr>Список сокращений</vt:lpstr>
      <vt:lpstr>Титульный</vt:lpstr>
      <vt:lpstr>Движение капитала</vt:lpstr>
      <vt:lpstr>Корректировки</vt:lpstr>
      <vt:lpstr>Чистые активы</vt:lpstr>
      <vt:lpstr>et_union</vt:lpstr>
      <vt:lpstr>Комментарии</vt:lpstr>
      <vt:lpstr>AllSheetsInThisWorkbook</vt:lpstr>
      <vt:lpstr>TEHSHEET</vt:lpstr>
      <vt:lpstr>REESTR_ORG</vt:lpstr>
      <vt:lpstr>REESTR_FILTERED</vt:lpstr>
      <vt:lpstr>REESTR_MO</vt:lpstr>
      <vt:lpstr>Паспорт</vt:lpstr>
      <vt:lpstr>active_part1_2011</vt:lpstr>
      <vt:lpstr>active_part1_2012</vt:lpstr>
      <vt:lpstr>activity</vt:lpstr>
      <vt:lpstr>add_CHANGE_CAPITAL_range</vt:lpstr>
      <vt:lpstr>add_HELP_range</vt:lpstr>
      <vt:lpstr>add_RESERVES_range</vt:lpstr>
      <vt:lpstr>checkCell_1</vt:lpstr>
      <vt:lpstr>checkCell_2</vt:lpstr>
      <vt:lpstr>checkCell_3</vt:lpstr>
      <vt:lpstr>checkCell_4</vt:lpstr>
      <vt:lpstr>code</vt:lpstr>
      <vt:lpstr>COMS_ADD_HL_MARKER</vt:lpstr>
      <vt:lpstr>COMS_ADD_RANGE</vt:lpstr>
      <vt:lpstr>COMS_DELETE_COLUMN_MARKER</vt:lpstr>
      <vt:lpstr>COMS_NUM_COLUMN_MARKER</vt:lpstr>
      <vt:lpstr>date_approval</vt:lpstr>
      <vt:lpstr>DAY</vt:lpstr>
      <vt:lpstr>end_sheetMain06</vt:lpstr>
      <vt:lpstr>fil</vt:lpstr>
      <vt:lpstr>fil_flag</vt:lpstr>
      <vt:lpstr>FS</vt:lpstr>
      <vt:lpstr>god</vt:lpstr>
      <vt:lpstr>inn</vt:lpstr>
      <vt:lpstr>kpp</vt:lpstr>
      <vt:lpstr>kvartal</vt:lpstr>
      <vt:lpstr>LINE_1100</vt:lpstr>
      <vt:lpstr>LINE_1200</vt:lpstr>
      <vt:lpstr>LINE_1300</vt:lpstr>
      <vt:lpstr>LINE_1400</vt:lpstr>
      <vt:lpstr>LINE_1500</vt:lpstr>
      <vt:lpstr>LINE_1600</vt:lpstr>
      <vt:lpstr>LINE_1700</vt:lpstr>
      <vt:lpstr>LINE_YELLOW</vt:lpstr>
      <vt:lpstr>LINE_YELLOW_ALL</vt:lpstr>
      <vt:lpstr>LIST_MR_MO_OKTMO</vt:lpstr>
      <vt:lpstr>LIST_ORG_STAT</vt:lpstr>
      <vt:lpstr>LOAD_COMS</vt:lpstr>
      <vt:lpstr>logic</vt:lpstr>
      <vt:lpstr>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MO_LIST_31</vt:lpstr>
      <vt:lpstr>MO_LIST_32</vt:lpstr>
      <vt:lpstr>MO_LIST_33</vt:lpstr>
      <vt:lpstr>MO_LIST_34</vt:lpstr>
      <vt:lpstr>MO_LIST_35</vt:lpstr>
      <vt:lpstr>MO_LIST_36</vt:lpstr>
      <vt:lpstr>MO_LIST_37</vt:lpstr>
      <vt:lpstr>MO_LIST_38</vt:lpstr>
      <vt:lpstr>MO_LIST_39</vt:lpstr>
      <vt:lpstr>MO_LIST_4</vt:lpstr>
      <vt:lpstr>MO_LIST_40</vt:lpstr>
      <vt:lpstr>MO_LIST_41</vt:lpstr>
      <vt:lpstr>MO_LIST_42</vt:lpstr>
      <vt:lpstr>MO_LIST_43</vt:lpstr>
      <vt:lpstr>MO_LIST_44</vt:lpstr>
      <vt:lpstr>MO_LIST_45</vt:lpstr>
      <vt:lpstr>MO_LIST_46</vt:lpstr>
      <vt:lpstr>MO_LIST_47</vt:lpstr>
      <vt:lpstr>MO_LIST_48</vt:lpstr>
      <vt:lpstr>MO_LIST_49</vt:lpstr>
      <vt:lpstr>MO_LIST_5</vt:lpstr>
      <vt:lpstr>MO_LIST_50</vt:lpstr>
      <vt:lpstr>MO_LIST_51</vt:lpstr>
      <vt:lpstr>MO_LIST_52</vt:lpstr>
      <vt:lpstr>MO_LIST_53</vt:lpstr>
      <vt:lpstr>MO_LIST_54</vt:lpstr>
      <vt:lpstr>MO_LIST_55</vt:lpstr>
      <vt:lpstr>MO_LIST_56</vt:lpstr>
      <vt:lpstr>MO_LIST_57</vt:lpstr>
      <vt:lpstr>MO_LIST_58</vt:lpstr>
      <vt:lpstr>MO_LIST_59</vt:lpstr>
      <vt:lpstr>MO_LIST_6</vt:lpstr>
      <vt:lpstr>MO_LIST_60</vt:lpstr>
      <vt:lpstr>MO_LIST_61</vt:lpstr>
      <vt:lpstr>MO_LIST_62</vt:lpstr>
      <vt:lpstr>MO_LIST_63</vt:lpstr>
      <vt:lpstr>MO_LIST_64</vt:lpstr>
      <vt:lpstr>MO_LIST_65</vt:lpstr>
      <vt:lpstr>MO_LIST_66</vt:lpstr>
      <vt:lpstr>MO_LIST_67</vt:lpstr>
      <vt:lpstr>MO_LIST_68</vt:lpstr>
      <vt:lpstr>MO_LIST_69</vt:lpstr>
      <vt:lpstr>MO_LIST_7</vt:lpstr>
      <vt:lpstr>MO_LIST_70</vt:lpstr>
      <vt:lpstr>MO_LIST_71</vt:lpstr>
      <vt:lpstr>MO_LIST_8</vt:lpstr>
      <vt:lpstr>MO_LIST_9</vt:lpstr>
      <vt:lpstr>money</vt:lpstr>
      <vt:lpstr>MONTH</vt:lpstr>
      <vt:lpstr>MONTH_CH</vt:lpstr>
      <vt:lpstr>mr</vt:lpstr>
      <vt:lpstr>MR_LIST</vt:lpstr>
      <vt:lpstr>MUNRAION</vt:lpstr>
      <vt:lpstr>okei</vt:lpstr>
      <vt:lpstr>okfs</vt:lpstr>
      <vt:lpstr>okopf</vt:lpstr>
      <vt:lpstr>okpo</vt:lpstr>
      <vt:lpstr>oktmo</vt:lpstr>
      <vt:lpstr>okved2</vt:lpstr>
      <vt:lpstr>OPF</vt:lpstr>
      <vt:lpstr>org</vt:lpstr>
      <vt:lpstr>org_operates</vt:lpstr>
      <vt:lpstr>Parenthesis1_1</vt:lpstr>
      <vt:lpstr>Parenthesis1_2</vt:lpstr>
      <vt:lpstr>Parenthesis1_3</vt:lpstr>
      <vt:lpstr>Parenthesis1_4</vt:lpstr>
      <vt:lpstr>Parenthesis1_5</vt:lpstr>
      <vt:lpstr>Parenthesis2_1</vt:lpstr>
      <vt:lpstr>Parenthesis2_2</vt:lpstr>
      <vt:lpstr>Parenthesis2_3</vt:lpstr>
      <vt:lpstr>Parenthesis2_4</vt:lpstr>
      <vt:lpstr>Parenthesis3_1</vt:lpstr>
      <vt:lpstr>Parenthesis3_2</vt:lpstr>
      <vt:lpstr>Parenthesis3_3</vt:lpstr>
      <vt:lpstr>REGION</vt:lpstr>
      <vt:lpstr>region_name</vt:lpstr>
      <vt:lpstr>report_date</vt:lpstr>
      <vt:lpstr>responsible_FIO</vt:lpstr>
      <vt:lpstr>responsible_post</vt:lpstr>
      <vt:lpstr>selected_region</vt:lpstr>
      <vt:lpstr>TemplateState</vt:lpstr>
      <vt:lpstr>unit</vt:lpstr>
      <vt:lpstr>version</vt:lpstr>
      <vt:lpstr>XML_MR_MO_OKTMO_LIST_TAG_NAMES</vt:lpstr>
      <vt:lpstr>XML_ORG_LIST_TAG_NAMES</vt:lpstr>
      <vt:lpstr>YEAR</vt:lpstr>
    </vt:vector>
  </TitlesOfParts>
  <Company>РОИВ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Значения показателей бухгалтерского баланса</dc:title>
  <dc:subject>Значения показателей бухгалтерского баланса</dc:subject>
  <dc:creator>--</dc:creator>
  <cp:lastModifiedBy>Левкина Ирина Валерьевна</cp:lastModifiedBy>
  <cp:lastPrinted>2025-04-21T04:30:48Z</cp:lastPrinted>
  <dcterms:created xsi:type="dcterms:W3CDTF">2004-05-21T07:18:45Z</dcterms:created>
  <dcterms:modified xsi:type="dcterms:W3CDTF">2025-04-21T04:30:53Z</dcterms:modified>
</cp:coreProperties>
</file>